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120" yWindow="120" windowWidth="15156" windowHeight="10596"/>
  </bookViews>
  <sheets>
    <sheet name="Price Discipline template" sheetId="17" r:id="rId1"/>
    <sheet name="Price Discipline example" sheetId="16" r:id="rId2"/>
  </sheets>
  <definedNames>
    <definedName name="dollarsPDP" localSheetId="0">#REF!,#REF!,#REF!,#REF!,#REF!,#REF!,#REF!,#REF!,#REF!,#REF!,#REF!,#REF!,#REF!,#REF!,#REF!,#REF!,#REF!,#REF!</definedName>
    <definedName name="dollarsPDP">#REF!,#REF!,#REF!,#REF!,#REF!,#REF!,#REF!,#REF!,#REF!,#REF!,#REF!,#REF!,#REF!,#REF!,#REF!,#REF!,#REF!,#REF!</definedName>
  </definedNames>
  <calcPr calcId="152511"/>
</workbook>
</file>

<file path=xl/calcChain.xml><?xml version="1.0" encoding="utf-8"?>
<calcChain xmlns="http://schemas.openxmlformats.org/spreadsheetml/2006/main">
  <c r="G19" i="17" l="1"/>
  <c r="U19" i="17" s="1"/>
  <c r="G16" i="17"/>
  <c r="U16" i="17" s="1"/>
  <c r="G15" i="17"/>
  <c r="Q15" i="17" s="1"/>
  <c r="V15" i="17" s="1"/>
  <c r="G14" i="17"/>
  <c r="Q14" i="17" s="1"/>
  <c r="V14" i="17" s="1"/>
  <c r="G13" i="17"/>
  <c r="Q13" i="17" s="1"/>
  <c r="V12" i="17"/>
  <c r="U12" i="17"/>
  <c r="Q11" i="17"/>
  <c r="G11" i="17"/>
  <c r="E11" i="17"/>
  <c r="G17" i="17" l="1"/>
  <c r="Q17" i="17" s="1"/>
  <c r="V17" i="17" s="1"/>
  <c r="G18" i="17"/>
  <c r="Q18" i="17" s="1"/>
  <c r="V18" i="17" s="1"/>
  <c r="V13" i="17"/>
  <c r="Q16" i="17"/>
  <c r="U13" i="17"/>
  <c r="U14" i="17"/>
  <c r="U15" i="17"/>
  <c r="E11" i="16"/>
  <c r="G11" i="16"/>
  <c r="Q11" i="16"/>
  <c r="U12" i="16"/>
  <c r="V12" i="16"/>
  <c r="G18" i="16"/>
  <c r="Q18" i="16" s="1"/>
  <c r="V18" i="16" s="1"/>
  <c r="G19" i="16"/>
  <c r="U19" i="16"/>
  <c r="U18" i="17" l="1"/>
  <c r="U17" i="17"/>
  <c r="V16" i="17"/>
  <c r="Q19" i="17"/>
  <c r="V19" i="17" s="1"/>
  <c r="G17" i="16"/>
  <c r="G16" i="16"/>
  <c r="U16" i="16" s="1"/>
  <c r="U18" i="16"/>
  <c r="Q17" i="16" l="1"/>
  <c r="V17" i="16" s="1"/>
  <c r="U17" i="16"/>
  <c r="G13" i="16" l="1"/>
  <c r="Q13" i="16" l="1"/>
  <c r="U13" i="16"/>
  <c r="G14" i="16"/>
  <c r="G15" i="16"/>
  <c r="Q14" i="16" l="1"/>
  <c r="V14" i="16" s="1"/>
  <c r="U14" i="16"/>
  <c r="Q15" i="16"/>
  <c r="V15" i="16" s="1"/>
  <c r="U15" i="16"/>
  <c r="V13" i="16"/>
  <c r="Q16" i="16" l="1"/>
  <c r="V16" i="16" l="1"/>
  <c r="Q19" i="16"/>
  <c r="V19" i="16" s="1"/>
</calcChain>
</file>

<file path=xl/sharedStrings.xml><?xml version="1.0" encoding="utf-8"?>
<sst xmlns="http://schemas.openxmlformats.org/spreadsheetml/2006/main" count="57" uniqueCount="29">
  <si>
    <t>Direct Material</t>
  </si>
  <si>
    <t>Direct Labor</t>
  </si>
  <si>
    <t>Manufacturing Overhead</t>
  </si>
  <si>
    <t>Rule of thumb</t>
  </si>
  <si>
    <t>= sum of the above</t>
  </si>
  <si>
    <t>GS&amp;A &amp; Other Expenses</t>
  </si>
  <si>
    <t>Profit Before Tax</t>
  </si>
  <si>
    <t>= unchanged</t>
  </si>
  <si>
    <t>Price</t>
  </si>
  <si>
    <t>Price paid:</t>
  </si>
  <si>
    <t>Volume purchased:</t>
  </si>
  <si>
    <t>Year:</t>
  </si>
  <si>
    <t>US Econ. Census, US BLS PPI</t>
  </si>
  <si>
    <t>US BLS PPI</t>
  </si>
  <si>
    <t>Volume change, inflation</t>
  </si>
  <si>
    <t>Cost Of Goods Sold</t>
  </si>
  <si>
    <t>Current purchase volume:</t>
  </si>
  <si>
    <t>Is it fair and reasonable to pay for this total amount of Overhead?</t>
  </si>
  <si>
    <t>Is it fair and reasonable to pay for this total amount of GS&amp;A?</t>
  </si>
  <si>
    <t>Is this a fair representation of risk and value provided by supplier?</t>
  </si>
  <si>
    <t>Annualized totals:</t>
  </si>
  <si>
    <t>Current year:</t>
  </si>
  <si>
    <t>Formulas:</t>
  </si>
  <si>
    <t>= (Baseline OH * 80% * irate * base volume / current volume)+(Baseline OH * 20% * irate)</t>
  </si>
  <si>
    <t>= (Baseline GSA&amp;O * 95% * irate * base volume / current volume)+(Baseline GSA&amp;O * 5% * irate)</t>
  </si>
  <si>
    <t>Price Discipline Model</t>
  </si>
  <si>
    <t>= Baseline DM * (weighted avg mkt price change)</t>
  </si>
  <si>
    <t>= Baseline DL * (weighted avg wage change)</t>
  </si>
  <si>
    <t>Questions: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</si>
</sst>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164" formatCode="0.000"/>
    <numFmt numFmtId="165" formatCode="0.0%"/>
    <numFmt numFmtId="166" formatCode="&quot;$&quot;#,##0.00"/>
    <numFmt numFmtId="167" formatCode="&quot;$&quot;#,##0"/>
    <numFmt numFmtId="168" formatCode="&quot;$&quot;#,##0.000"/>
    <numFmt numFmtId="169" formatCode="_(&quot;$&quot;* #,##0_);_(&quot;$&quot;* \(#,##0\);_(&quot;$&quot;* &quot;-&quot;??_);_(@_)"/>
    <numFmt numFmtId="171" formatCode="_([$€-2]* #,##0.00_);_([$€-2]* \(#,##0.00\);_([$€-2]* &quot;-&quot;??_)"/>
  </numFmts>
  <fonts count="28" x14ac:knownFonts="1">
    <font>
      <sz val="10"/>
      <name val="Arial"/>
    </font>
    <font>
      <sz val="10"/>
      <name val="Arial"/>
    </font>
    <font>
      <sz val="8"/>
      <name val="Arial"/>
    </font>
    <font>
      <sz val="9"/>
      <color indexed="8"/>
      <name val="arial"/>
    </font>
    <font>
      <sz val="10"/>
      <color indexed="8"/>
      <name val="Arial"/>
    </font>
    <font>
      <b/>
      <sz val="10"/>
      <name val="Arial"/>
      <family val="2"/>
    </font>
    <font>
      <b/>
      <sz val="11"/>
      <color indexed="23"/>
      <name val="Arial"/>
    </font>
    <font>
      <b/>
      <sz val="11"/>
      <color indexed="8"/>
      <name val="Arial"/>
    </font>
    <font>
      <b/>
      <sz val="11"/>
      <color indexed="39"/>
      <name val="Arial"/>
    </font>
    <font>
      <sz val="10"/>
      <color indexed="39"/>
      <name val="Arial"/>
    </font>
    <font>
      <b/>
      <sz val="11"/>
      <color indexed="10"/>
      <name val="Arial"/>
    </font>
    <font>
      <sz val="10"/>
      <color indexed="10"/>
      <name val="Arial"/>
    </font>
    <font>
      <sz val="10"/>
      <color indexed="23"/>
      <name val="Arial"/>
    </font>
    <font>
      <b/>
      <sz val="11"/>
      <color indexed="9"/>
      <name val="Arial"/>
    </font>
    <font>
      <sz val="10"/>
      <color indexed="9"/>
      <name val="Arial"/>
    </font>
    <font>
      <b/>
      <sz val="10"/>
      <color indexed="8"/>
      <name val="Arial"/>
    </font>
    <font>
      <b/>
      <sz val="10"/>
      <color indexed="39"/>
      <name val="Arial"/>
    </font>
    <font>
      <b/>
      <sz val="10"/>
      <color indexed="10"/>
      <name val="Arial"/>
    </font>
    <font>
      <b/>
      <sz val="10"/>
      <color indexed="33"/>
      <name val="Arial"/>
    </font>
    <font>
      <sz val="9"/>
      <color indexed="39"/>
      <name val="Arial"/>
    </font>
    <font>
      <sz val="9"/>
      <color indexed="10"/>
      <name val="Arial"/>
    </font>
    <font>
      <sz val="9"/>
      <color indexed="33"/>
      <name val="Arial"/>
    </font>
    <font>
      <b/>
      <sz val="10"/>
      <color indexed="9"/>
      <name val="Arial"/>
    </font>
    <font>
      <sz val="9"/>
      <color indexed="9"/>
      <name val="Arial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12"/>
      <name val="Arial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18">
    <xf numFmtId="0" fontId="0" fillId="0" borderId="0"/>
    <xf numFmtId="4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0" fontId="7" fillId="2" borderId="0" applyNumberFormat="0" applyProtection="0">
      <alignment horizontal="center" vertical="center"/>
    </xf>
    <xf numFmtId="4" fontId="4" fillId="2" borderId="0" applyProtection="0">
      <alignment horizontal="center" vertical="center"/>
    </xf>
    <xf numFmtId="0" fontId="8" fillId="2" borderId="0" applyNumberFormat="0" applyProtection="0">
      <alignment horizontal="center" vertical="center"/>
    </xf>
    <xf numFmtId="4" fontId="9" fillId="2" borderId="0" applyProtection="0">
      <alignment horizontal="center" vertical="center"/>
    </xf>
    <xf numFmtId="0" fontId="10" fillId="3" borderId="0" applyNumberFormat="0" applyProtection="0">
      <alignment horizontal="center" vertical="center"/>
    </xf>
    <xf numFmtId="4" fontId="11" fillId="3" borderId="0" applyProtection="0">
      <alignment horizontal="center" vertical="center"/>
    </xf>
    <xf numFmtId="0" fontId="6" fillId="2" borderId="0" applyNumberFormat="0" applyProtection="0">
      <alignment horizontal="center" vertical="center"/>
    </xf>
    <xf numFmtId="4" fontId="12" fillId="2" borderId="0" applyProtection="0">
      <alignment horizontal="center" vertical="center"/>
    </xf>
    <xf numFmtId="0" fontId="13" fillId="4" borderId="0" applyNumberFormat="0" applyProtection="0">
      <alignment horizontal="center" vertical="center"/>
    </xf>
    <xf numFmtId="4" fontId="14" fillId="4" borderId="0" applyProtection="0">
      <alignment horizontal="center" vertical="center"/>
    </xf>
    <xf numFmtId="0" fontId="15" fillId="2" borderId="0" applyNumberFormat="0" applyProtection="0">
      <alignment horizontal="center" vertical="center" wrapText="1"/>
    </xf>
    <xf numFmtId="0" fontId="16" fillId="2" borderId="0" applyNumberFormat="0" applyProtection="0">
      <alignment horizontal="center" vertical="center" wrapText="1"/>
    </xf>
    <xf numFmtId="0" fontId="17" fillId="3" borderId="0" applyNumberFormat="0" applyProtection="0">
      <alignment horizontal="center" vertical="center" wrapText="1"/>
    </xf>
    <xf numFmtId="0" fontId="18" fillId="2" borderId="0" applyNumberFormat="0" applyProtection="0">
      <alignment horizontal="center" vertical="center" wrapText="1"/>
    </xf>
    <xf numFmtId="0" fontId="15" fillId="2" borderId="0" applyNumberFormat="0" applyProtection="0">
      <alignment horizontal="center" vertical="center" wrapText="1"/>
    </xf>
    <xf numFmtId="4" fontId="3" fillId="2" borderId="0" applyProtection="0">
      <alignment horizontal="center" vertical="top" wrapText="1"/>
    </xf>
    <xf numFmtId="0" fontId="16" fillId="2" borderId="0" applyNumberFormat="0" applyProtection="0">
      <alignment horizontal="center" vertical="center" wrapText="1"/>
    </xf>
    <xf numFmtId="4" fontId="19" fillId="2" borderId="0" applyProtection="0">
      <alignment horizontal="center" vertical="top" wrapText="1"/>
    </xf>
    <xf numFmtId="0" fontId="17" fillId="3" borderId="0" applyNumberFormat="0" applyProtection="0">
      <alignment horizontal="center" vertical="center" wrapText="1"/>
    </xf>
    <xf numFmtId="4" fontId="20" fillId="3" borderId="0" applyProtection="0">
      <alignment horizontal="center" vertical="top" wrapText="1"/>
    </xf>
    <xf numFmtId="0" fontId="18" fillId="2" borderId="0" applyNumberFormat="0" applyProtection="0">
      <alignment horizontal="center" vertical="center" wrapText="1"/>
    </xf>
    <xf numFmtId="4" fontId="21" fillId="2" borderId="0" applyProtection="0">
      <alignment horizontal="center" vertical="top" wrapText="1"/>
    </xf>
    <xf numFmtId="0" fontId="22" fillId="4" borderId="0" applyNumberFormat="0" applyProtection="0">
      <alignment horizontal="center" vertical="center" wrapText="1"/>
    </xf>
    <xf numFmtId="4" fontId="23" fillId="4" borderId="0" applyProtection="0">
      <alignment horizontal="center" vertical="top" wrapText="1"/>
    </xf>
    <xf numFmtId="0" fontId="15" fillId="5" borderId="0" applyNumberFormat="0" applyProtection="0">
      <alignment horizontal="center" vertical="center" wrapText="1"/>
    </xf>
    <xf numFmtId="4" fontId="3" fillId="5" borderId="0" applyProtection="0">
      <alignment horizontal="center" vertical="top" wrapText="1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  <xf numFmtId="17" fontId="6" fillId="2" borderId="0" applyProtection="0">
      <alignment horizontal="center" vertical="center"/>
    </xf>
  </cellStyleXfs>
  <cellXfs count="76">
    <xf numFmtId="0" fontId="0" fillId="0" borderId="0" xfId="0"/>
    <xf numFmtId="0" fontId="2" fillId="0" borderId="0" xfId="0" applyFont="1"/>
    <xf numFmtId="0" fontId="5" fillId="0" borderId="0" xfId="0" applyFont="1"/>
    <xf numFmtId="0" fontId="1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0" fontId="2" fillId="0" borderId="0" xfId="0" quotePrefix="1" applyFont="1"/>
    <xf numFmtId="166" fontId="0" fillId="0" borderId="0" xfId="0" applyNumberFormat="1"/>
    <xf numFmtId="164" fontId="1" fillId="0" borderId="0" xfId="0" applyNumberFormat="1" applyFont="1"/>
    <xf numFmtId="2" fontId="1" fillId="0" borderId="0" xfId="0" applyNumberFormat="1" applyFont="1"/>
    <xf numFmtId="167" fontId="0" fillId="0" borderId="0" xfId="0" applyNumberFormat="1"/>
    <xf numFmtId="0" fontId="5" fillId="0" borderId="0" xfId="0" applyFont="1" applyBorder="1"/>
    <xf numFmtId="166" fontId="0" fillId="0" borderId="0" xfId="0" applyNumberFormat="1" applyBorder="1"/>
    <xf numFmtId="164" fontId="1" fillId="0" borderId="1" xfId="0" applyNumberFormat="1" applyFont="1" applyBorder="1"/>
    <xf numFmtId="2" fontId="1" fillId="0" borderId="0" xfId="0" applyNumberFormat="1" applyFont="1" applyBorder="1"/>
    <xf numFmtId="167" fontId="0" fillId="0" borderId="1" xfId="0" applyNumberFormat="1" applyBorder="1"/>
    <xf numFmtId="0" fontId="5" fillId="0" borderId="0" xfId="0" applyFont="1" applyBorder="1" applyAlignment="1">
      <alignment horizontal="left" indent="1"/>
    </xf>
    <xf numFmtId="166" fontId="1" fillId="0" borderId="0" xfId="0" applyNumberFormat="1" applyFont="1"/>
    <xf numFmtId="0" fontId="0" fillId="0" borderId="0" xfId="0" applyBorder="1"/>
    <xf numFmtId="169" fontId="1" fillId="0" borderId="0" xfId="1" applyNumberFormat="1"/>
    <xf numFmtId="2" fontId="1" fillId="0" borderId="1" xfId="0" applyNumberFormat="1" applyFont="1" applyBorder="1"/>
    <xf numFmtId="0" fontId="0" fillId="0" borderId="0" xfId="0" applyAlignment="1">
      <alignment horizontal="right"/>
    </xf>
    <xf numFmtId="9" fontId="1" fillId="0" borderId="0" xfId="0" applyNumberFormat="1" applyFont="1"/>
    <xf numFmtId="10" fontId="1" fillId="0" borderId="0" xfId="0" applyNumberFormat="1" applyFont="1"/>
    <xf numFmtId="169" fontId="1" fillId="0" borderId="0" xfId="1" applyNumberFormat="1" applyFont="1"/>
    <xf numFmtId="0" fontId="27" fillId="0" borderId="0" xfId="0" applyFont="1"/>
    <xf numFmtId="167" fontId="24" fillId="0" borderId="0" xfId="0" applyNumberFormat="1" applyFont="1" applyAlignment="1">
      <alignment horizontal="center"/>
    </xf>
    <xf numFmtId="3" fontId="24" fillId="0" borderId="0" xfId="0" applyNumberFormat="1" applyFont="1" applyAlignment="1">
      <alignment horizontal="center"/>
    </xf>
    <xf numFmtId="165" fontId="1" fillId="0" borderId="0" xfId="3" applyNumberFormat="1" applyFont="1"/>
    <xf numFmtId="165" fontId="1" fillId="0" borderId="1" xfId="3" applyNumberFormat="1" applyFont="1" applyBorder="1"/>
    <xf numFmtId="0" fontId="25" fillId="0" borderId="0" xfId="0" applyFont="1"/>
    <xf numFmtId="0" fontId="25" fillId="0" borderId="1" xfId="0" applyFont="1" applyBorder="1"/>
    <xf numFmtId="0" fontId="25" fillId="0" borderId="0" xfId="0" applyFont="1" applyAlignment="1">
      <alignment horizontal="left" indent="1"/>
    </xf>
    <xf numFmtId="164" fontId="1" fillId="0" borderId="0" xfId="0" applyNumberFormat="1" applyFont="1" applyBorder="1"/>
    <xf numFmtId="0" fontId="5" fillId="0" borderId="0" xfId="0" applyFont="1" applyAlignment="1">
      <alignment horizontal="right"/>
    </xf>
    <xf numFmtId="9" fontId="1" fillId="0" borderId="0" xfId="3" applyFont="1" applyAlignment="1">
      <alignment horizontal="center"/>
    </xf>
    <xf numFmtId="0" fontId="5" fillId="0" borderId="0" xfId="0" quotePrefix="1" applyFont="1" applyAlignment="1">
      <alignment horizontal="left" indent="2"/>
    </xf>
    <xf numFmtId="0" fontId="25" fillId="6" borderId="0" xfId="0" applyFont="1" applyFill="1"/>
    <xf numFmtId="165" fontId="1" fillId="6" borderId="0" xfId="3" applyNumberFormat="1" applyFont="1" applyFill="1"/>
    <xf numFmtId="0" fontId="0" fillId="6" borderId="0" xfId="0" applyFill="1"/>
    <xf numFmtId="167" fontId="0" fillId="6" borderId="0" xfId="0" applyNumberFormat="1" applyFill="1"/>
    <xf numFmtId="166" fontId="0" fillId="6" borderId="0" xfId="0" applyNumberFormat="1" applyFill="1"/>
    <xf numFmtId="164" fontId="1" fillId="6" borderId="0" xfId="0" applyNumberFormat="1" applyFont="1" applyFill="1"/>
    <xf numFmtId="2" fontId="1" fillId="6" borderId="0" xfId="0" applyNumberFormat="1" applyFont="1" applyFill="1"/>
    <xf numFmtId="9" fontId="1" fillId="6" borderId="0" xfId="3" applyFont="1" applyFill="1" applyAlignment="1">
      <alignment horizontal="center"/>
    </xf>
    <xf numFmtId="0" fontId="1" fillId="6" borderId="0" xfId="0" applyFont="1" applyFill="1"/>
    <xf numFmtId="0" fontId="2" fillId="6" borderId="0" xfId="0" quotePrefix="1" applyFont="1" applyFill="1"/>
    <xf numFmtId="0" fontId="25" fillId="6" borderId="1" xfId="0" applyFont="1" applyFill="1" applyBorder="1"/>
    <xf numFmtId="165" fontId="1" fillId="6" borderId="1" xfId="3" applyNumberFormat="1" applyFont="1" applyFill="1" applyBorder="1"/>
    <xf numFmtId="167" fontId="0" fillId="6" borderId="1" xfId="0" applyNumberFormat="1" applyFill="1" applyBorder="1"/>
    <xf numFmtId="166" fontId="0" fillId="6" borderId="0" xfId="0" applyNumberFormat="1" applyFill="1" applyBorder="1"/>
    <xf numFmtId="164" fontId="1" fillId="6" borderId="1" xfId="0" applyNumberFormat="1" applyFont="1" applyFill="1" applyBorder="1"/>
    <xf numFmtId="2" fontId="1" fillId="6" borderId="0" xfId="0" applyNumberFormat="1" applyFont="1" applyFill="1" applyBorder="1"/>
    <xf numFmtId="9" fontId="1" fillId="6" borderId="1" xfId="3" applyFont="1" applyFill="1" applyBorder="1" applyAlignment="1">
      <alignment horizontal="center"/>
    </xf>
    <xf numFmtId="164" fontId="1" fillId="6" borderId="0" xfId="0" applyNumberFormat="1" applyFont="1" applyFill="1" applyBorder="1"/>
    <xf numFmtId="9" fontId="1" fillId="6" borderId="1" xfId="0" applyNumberFormat="1" applyFont="1" applyFill="1" applyBorder="1" applyAlignment="1">
      <alignment horizontal="center"/>
    </xf>
    <xf numFmtId="0" fontId="26" fillId="6" borderId="0" xfId="0" applyFont="1" applyFill="1"/>
    <xf numFmtId="0" fontId="25" fillId="6" borderId="0" xfId="0" applyFont="1" applyFill="1" applyBorder="1"/>
    <xf numFmtId="165" fontId="1" fillId="6" borderId="0" xfId="3" applyNumberFormat="1" applyFont="1" applyFill="1" applyBorder="1"/>
    <xf numFmtId="0" fontId="0" fillId="6" borderId="0" xfId="0" applyFill="1" applyBorder="1"/>
    <xf numFmtId="167" fontId="0" fillId="6" borderId="0" xfId="0" applyNumberFormat="1" applyFill="1" applyBorder="1"/>
    <xf numFmtId="9" fontId="1" fillId="6" borderId="0" xfId="3" applyFont="1" applyFill="1" applyBorder="1" applyAlignment="1">
      <alignment horizontal="center"/>
    </xf>
    <xf numFmtId="9" fontId="1" fillId="6" borderId="0" xfId="0" applyNumberFormat="1" applyFont="1" applyFill="1" applyBorder="1" applyAlignment="1">
      <alignment horizontal="center"/>
    </xf>
    <xf numFmtId="169" fontId="1" fillId="6" borderId="0" xfId="1" applyNumberFormat="1" applyFill="1"/>
    <xf numFmtId="0" fontId="25" fillId="6" borderId="0" xfId="0" applyFont="1" applyFill="1" applyAlignment="1">
      <alignment horizontal="left" indent="1"/>
    </xf>
    <xf numFmtId="167" fontId="1" fillId="6" borderId="0" xfId="0" applyNumberFormat="1" applyFont="1" applyFill="1"/>
    <xf numFmtId="168" fontId="26" fillId="6" borderId="0" xfId="0" quotePrefix="1" applyNumberFormat="1" applyFont="1" applyFill="1" applyBorder="1"/>
    <xf numFmtId="168" fontId="1" fillId="6" borderId="0" xfId="0" applyNumberFormat="1" applyFont="1" applyFill="1"/>
    <xf numFmtId="168" fontId="1" fillId="6" borderId="0" xfId="0" quotePrefix="1" applyNumberFormat="1" applyFont="1" applyFill="1" applyBorder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/>
    </xf>
  </cellXfs>
  <cellStyles count="118">
    <cellStyle name="Currency" xfId="1" builtinId="4"/>
    <cellStyle name="Euro" xfId="2"/>
    <cellStyle name="Normal" xfId="0" builtinId="0"/>
    <cellStyle name="Percent" xfId="3" builtinId="5"/>
    <cellStyle name="Style 100" xfId="4"/>
    <cellStyle name="Style 101" xfId="5"/>
    <cellStyle name="Style 102" xfId="6"/>
    <cellStyle name="Style 103" xfId="7"/>
    <cellStyle name="Style 104" xfId="8"/>
    <cellStyle name="Style 105" xfId="9"/>
    <cellStyle name="Style 106" xfId="10"/>
    <cellStyle name="Style 107" xfId="11"/>
    <cellStyle name="Style 108" xfId="12"/>
    <cellStyle name="Style 109" xfId="13"/>
    <cellStyle name="Style 110" xfId="14"/>
    <cellStyle name="Style 111" xfId="15"/>
    <cellStyle name="Style 112" xfId="16"/>
    <cellStyle name="Style 113" xfId="17"/>
    <cellStyle name="Style 114" xfId="18"/>
    <cellStyle name="Style 115" xfId="19"/>
    <cellStyle name="Style 116" xfId="20"/>
    <cellStyle name="Style 117" xfId="21"/>
    <cellStyle name="Style 118" xfId="22"/>
    <cellStyle name="Style 119" xfId="23"/>
    <cellStyle name="Style 120" xfId="24"/>
    <cellStyle name="Style 121" xfId="25"/>
    <cellStyle name="Style 122" xfId="26"/>
    <cellStyle name="Style 123" xfId="27"/>
    <cellStyle name="Style 124" xfId="28"/>
    <cellStyle name="Style 125" xfId="29"/>
    <cellStyle name="Style 126" xfId="30"/>
    <cellStyle name="Style 127" xfId="31"/>
    <cellStyle name="Style 128" xfId="32"/>
    <cellStyle name="Style 129" xfId="33"/>
    <cellStyle name="Style 130" xfId="34"/>
    <cellStyle name="Style 131" xfId="35"/>
    <cellStyle name="Style 132" xfId="36"/>
    <cellStyle name="Style 133" xfId="37"/>
    <cellStyle name="Style 134" xfId="38"/>
    <cellStyle name="Style 135" xfId="39"/>
    <cellStyle name="Style 136" xfId="40"/>
    <cellStyle name="Style 137" xfId="41"/>
    <cellStyle name="Style 138" xfId="42"/>
    <cellStyle name="Style 139" xfId="43"/>
    <cellStyle name="Style 140" xfId="44"/>
    <cellStyle name="Style 141" xfId="45"/>
    <cellStyle name="Style 142" xfId="46"/>
    <cellStyle name="Style 143" xfId="47"/>
    <cellStyle name="Style 144" xfId="48"/>
    <cellStyle name="Style 145" xfId="49"/>
    <cellStyle name="Style 146" xfId="50"/>
    <cellStyle name="Style 147" xfId="51"/>
    <cellStyle name="Style 148" xfId="52"/>
    <cellStyle name="Style 149" xfId="53"/>
    <cellStyle name="Style 150" xfId="54"/>
    <cellStyle name="Style 151" xfId="55"/>
    <cellStyle name="Style 152" xfId="56"/>
    <cellStyle name="Style 153" xfId="57"/>
    <cellStyle name="Style 154" xfId="58"/>
    <cellStyle name="Style 155" xfId="59"/>
    <cellStyle name="Style 156" xfId="60"/>
    <cellStyle name="Style 157" xfId="61"/>
    <cellStyle name="Style 158" xfId="62"/>
    <cellStyle name="Style 159" xfId="63"/>
    <cellStyle name="Style 160" xfId="64"/>
    <cellStyle name="Style 161" xfId="65"/>
    <cellStyle name="Style 162" xfId="66"/>
    <cellStyle name="Style 164" xfId="67"/>
    <cellStyle name="Style 166" xfId="68"/>
    <cellStyle name="Style 168" xfId="69"/>
    <cellStyle name="Style 170" xfId="70"/>
    <cellStyle name="Style 172" xfId="71"/>
    <cellStyle name="Style 174" xfId="72"/>
    <cellStyle name="Style 176" xfId="73"/>
    <cellStyle name="Style 41" xfId="74"/>
    <cellStyle name="Style 42" xfId="75"/>
    <cellStyle name="Style 43" xfId="76"/>
    <cellStyle name="Style 44" xfId="77"/>
    <cellStyle name="Style 45" xfId="78"/>
    <cellStyle name="Style 46" xfId="79"/>
    <cellStyle name="Style 47" xfId="80"/>
    <cellStyle name="Style 48" xfId="81"/>
    <cellStyle name="Style 49" xfId="82"/>
    <cellStyle name="Style 50" xfId="83"/>
    <cellStyle name="Style 56" xfId="84"/>
    <cellStyle name="Style 58" xfId="85"/>
    <cellStyle name="Style 60" xfId="86"/>
    <cellStyle name="Style 62" xfId="87"/>
    <cellStyle name="Style 63" xfId="88"/>
    <cellStyle name="Style 64" xfId="89"/>
    <cellStyle name="Style 65" xfId="90"/>
    <cellStyle name="Style 66" xfId="91"/>
    <cellStyle name="Style 67" xfId="92"/>
    <cellStyle name="Style 68" xfId="93"/>
    <cellStyle name="Style 69" xfId="94"/>
    <cellStyle name="Style 70" xfId="95"/>
    <cellStyle name="Style 71" xfId="96"/>
    <cellStyle name="Style 72" xfId="97"/>
    <cellStyle name="Style 73" xfId="98"/>
    <cellStyle name="Style 74" xfId="99"/>
    <cellStyle name="Style 82" xfId="100"/>
    <cellStyle name="Style 83" xfId="101"/>
    <cellStyle name="Style 84" xfId="102"/>
    <cellStyle name="Style 85" xfId="103"/>
    <cellStyle name="Style 86" xfId="104"/>
    <cellStyle name="Style 87" xfId="105"/>
    <cellStyle name="Style 88" xfId="106"/>
    <cellStyle name="Style 89" xfId="107"/>
    <cellStyle name="Style 90" xfId="108"/>
    <cellStyle name="Style 91" xfId="109"/>
    <cellStyle name="Style 92" xfId="110"/>
    <cellStyle name="Style 93" xfId="111"/>
    <cellStyle name="Style 94" xfId="112"/>
    <cellStyle name="Style 95" xfId="113"/>
    <cellStyle name="Style 96" xfId="114"/>
    <cellStyle name="Style 97" xfId="115"/>
    <cellStyle name="Style 98" xfId="116"/>
    <cellStyle name="Style 99" xfId="11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558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3</xdr:row>
      <xdr:rowOff>99060</xdr:rowOff>
    </xdr:from>
    <xdr:to>
      <xdr:col>1</xdr:col>
      <xdr:colOff>1196340</xdr:colOff>
      <xdr:row>8</xdr:row>
      <xdr:rowOff>91440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255471" y="716681"/>
          <a:ext cx="1173480" cy="898759"/>
          <a:chOff x="26" y="33"/>
          <a:chExt cx="171" cy="61"/>
        </a:xfrm>
      </xdr:grpSpPr>
      <xdr:sp macro="" textlink="">
        <xdr:nvSpPr>
          <xdr:cNvPr id="3" name="AutoShape 2"/>
          <xdr:cNvSpPr>
            <a:spLocks/>
          </xdr:cNvSpPr>
        </xdr:nvSpPr>
        <xdr:spPr bwMode="auto">
          <a:xfrm rot="5400000">
            <a:off x="103" y="-1"/>
            <a:ext cx="18" cy="171"/>
          </a:xfrm>
          <a:prstGeom prst="leftBrace">
            <a:avLst>
              <a:gd name="adj1" fmla="val 79167"/>
              <a:gd name="adj2" fmla="val 5000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" name="Rectangle 3"/>
          <xdr:cNvSpPr>
            <a:spLocks noChangeArrowheads="1"/>
          </xdr:cNvSpPr>
        </xdr:nvSpPr>
        <xdr:spPr bwMode="auto">
          <a:xfrm>
            <a:off x="37" y="33"/>
            <a:ext cx="148" cy="3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1. Select Base Year</a:t>
            </a:r>
          </a:p>
        </xdr:txBody>
      </xdr:sp>
    </xdr:grpSp>
    <xdr:clientData/>
  </xdr:twoCellAnchor>
  <xdr:twoCellAnchor>
    <xdr:from>
      <xdr:col>3</xdr:col>
      <xdr:colOff>7620</xdr:colOff>
      <xdr:row>3</xdr:row>
      <xdr:rowOff>91440</xdr:rowOff>
    </xdr:from>
    <xdr:to>
      <xdr:col>5</xdr:col>
      <xdr:colOff>0</xdr:colOff>
      <xdr:row>8</xdr:row>
      <xdr:rowOff>91440</xdr:rowOff>
    </xdr:to>
    <xdr:grpSp>
      <xdr:nvGrpSpPr>
        <xdr:cNvPr id="5" name="Group 4"/>
        <xdr:cNvGrpSpPr>
          <a:grpSpLocks/>
        </xdr:cNvGrpSpPr>
      </xdr:nvGrpSpPr>
      <xdr:grpSpPr bwMode="auto">
        <a:xfrm>
          <a:off x="1659957" y="709061"/>
          <a:ext cx="2246296" cy="906379"/>
          <a:chOff x="26" y="33"/>
          <a:chExt cx="171" cy="61"/>
        </a:xfrm>
      </xdr:grpSpPr>
      <xdr:sp macro="" textlink="">
        <xdr:nvSpPr>
          <xdr:cNvPr id="6" name="AutoShape 5"/>
          <xdr:cNvSpPr>
            <a:spLocks/>
          </xdr:cNvSpPr>
        </xdr:nvSpPr>
        <xdr:spPr bwMode="auto">
          <a:xfrm rot="5400000">
            <a:off x="103" y="-1"/>
            <a:ext cx="18" cy="171"/>
          </a:xfrm>
          <a:prstGeom prst="leftBrace">
            <a:avLst>
              <a:gd name="adj1" fmla="val 79167"/>
              <a:gd name="adj2" fmla="val 5000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" name="Rectangle 6"/>
          <xdr:cNvSpPr>
            <a:spLocks noChangeArrowheads="1"/>
          </xdr:cNvSpPr>
        </xdr:nvSpPr>
        <xdr:spPr bwMode="auto">
          <a:xfrm>
            <a:off x="37" y="33"/>
            <a:ext cx="148" cy="3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 Create industry cost profile</a:t>
            </a:r>
          </a:p>
        </xdr:txBody>
      </xdr:sp>
    </xdr:grpSp>
    <xdr:clientData/>
  </xdr:twoCellAnchor>
  <xdr:twoCellAnchor>
    <xdr:from>
      <xdr:col>6</xdr:col>
      <xdr:colOff>22860</xdr:colOff>
      <xdr:row>3</xdr:row>
      <xdr:rowOff>99060</xdr:rowOff>
    </xdr:from>
    <xdr:to>
      <xdr:col>7</xdr:col>
      <xdr:colOff>0</xdr:colOff>
      <xdr:row>8</xdr:row>
      <xdr:rowOff>91440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4145681" y="716681"/>
          <a:ext cx="1212382" cy="898759"/>
          <a:chOff x="26" y="33"/>
          <a:chExt cx="171" cy="61"/>
        </a:xfrm>
      </xdr:grpSpPr>
      <xdr:sp macro="" textlink="">
        <xdr:nvSpPr>
          <xdr:cNvPr id="9" name="AutoShape 8"/>
          <xdr:cNvSpPr>
            <a:spLocks/>
          </xdr:cNvSpPr>
        </xdr:nvSpPr>
        <xdr:spPr bwMode="auto">
          <a:xfrm rot="5400000">
            <a:off x="103" y="-1"/>
            <a:ext cx="18" cy="171"/>
          </a:xfrm>
          <a:prstGeom prst="leftBrace">
            <a:avLst>
              <a:gd name="adj1" fmla="val 79167"/>
              <a:gd name="adj2" fmla="val 5000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" name="Rectangle 9"/>
          <xdr:cNvSpPr>
            <a:spLocks noChangeArrowheads="1"/>
          </xdr:cNvSpPr>
        </xdr:nvSpPr>
        <xdr:spPr bwMode="auto">
          <a:xfrm>
            <a:off x="37" y="33"/>
            <a:ext cx="148" cy="3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 Break down base year price</a:t>
            </a:r>
          </a:p>
        </xdr:txBody>
      </xdr:sp>
    </xdr:grpSp>
    <xdr:clientData/>
  </xdr:twoCellAnchor>
  <xdr:twoCellAnchor>
    <xdr:from>
      <xdr:col>10</xdr:col>
      <xdr:colOff>129540</xdr:colOff>
      <xdr:row>1</xdr:row>
      <xdr:rowOff>7620</xdr:rowOff>
    </xdr:from>
    <xdr:to>
      <xdr:col>18</xdr:col>
      <xdr:colOff>4183380</xdr:colOff>
      <xdr:row>3</xdr:row>
      <xdr:rowOff>99060</xdr:rowOff>
    </xdr:to>
    <xdr:sp macro="" textlink="">
      <xdr:nvSpPr>
        <xdr:cNvPr id="11" name="Rectangle 12"/>
        <xdr:cNvSpPr>
          <a:spLocks noChangeArrowheads="1"/>
        </xdr:cNvSpPr>
      </xdr:nvSpPr>
      <xdr:spPr bwMode="auto">
        <a:xfrm>
          <a:off x="7490460" y="228600"/>
          <a:ext cx="10203180" cy="480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5. Adjust costs to current year</a:t>
          </a:r>
        </a:p>
      </xdr:txBody>
    </xdr:sp>
    <xdr:clientData/>
  </xdr:twoCellAnchor>
  <xdr:twoCellAnchor>
    <xdr:from>
      <xdr:col>13</xdr:col>
      <xdr:colOff>22860</xdr:colOff>
      <xdr:row>3</xdr:row>
      <xdr:rowOff>99060</xdr:rowOff>
    </xdr:from>
    <xdr:to>
      <xdr:col>14</xdr:col>
      <xdr:colOff>830580</xdr:colOff>
      <xdr:row>8</xdr:row>
      <xdr:rowOff>91440</xdr:rowOff>
    </xdr:to>
    <xdr:grpSp>
      <xdr:nvGrpSpPr>
        <xdr:cNvPr id="12" name="Group 13"/>
        <xdr:cNvGrpSpPr>
          <a:grpSpLocks/>
        </xdr:cNvGrpSpPr>
      </xdr:nvGrpSpPr>
      <xdr:grpSpPr bwMode="auto">
        <a:xfrm>
          <a:off x="9688228" y="716681"/>
          <a:ext cx="2267552" cy="898759"/>
          <a:chOff x="26" y="33"/>
          <a:chExt cx="171" cy="61"/>
        </a:xfrm>
      </xdr:grpSpPr>
      <xdr:sp macro="" textlink="">
        <xdr:nvSpPr>
          <xdr:cNvPr id="13" name="AutoShape 14"/>
          <xdr:cNvSpPr>
            <a:spLocks/>
          </xdr:cNvSpPr>
        </xdr:nvSpPr>
        <xdr:spPr bwMode="auto">
          <a:xfrm rot="5400000">
            <a:off x="103" y="-1"/>
            <a:ext cx="18" cy="171"/>
          </a:xfrm>
          <a:prstGeom prst="leftBrace">
            <a:avLst>
              <a:gd name="adj1" fmla="val 79167"/>
              <a:gd name="adj2" fmla="val 5000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" name="Rectangle 15"/>
          <xdr:cNvSpPr>
            <a:spLocks noChangeArrowheads="1"/>
          </xdr:cNvSpPr>
        </xdr:nvSpPr>
        <xdr:spPr bwMode="auto">
          <a:xfrm>
            <a:off x="37" y="33"/>
            <a:ext cx="148" cy="3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5.2 Identify fixed portions of overhead costs and current purchase volume</a:t>
            </a:r>
          </a:p>
        </xdr:txBody>
      </xdr:sp>
    </xdr:grpSp>
    <xdr:clientData/>
  </xdr:twoCellAnchor>
  <xdr:twoCellAnchor>
    <xdr:from>
      <xdr:col>16</xdr:col>
      <xdr:colOff>0</xdr:colOff>
      <xdr:row>3</xdr:row>
      <xdr:rowOff>99060</xdr:rowOff>
    </xdr:from>
    <xdr:to>
      <xdr:col>18</xdr:col>
      <xdr:colOff>4610100</xdr:colOff>
      <xdr:row>8</xdr:row>
      <xdr:rowOff>91440</xdr:rowOff>
    </xdr:to>
    <xdr:grpSp>
      <xdr:nvGrpSpPr>
        <xdr:cNvPr id="15" name="Group 19"/>
        <xdr:cNvGrpSpPr>
          <a:grpSpLocks/>
        </xdr:cNvGrpSpPr>
      </xdr:nvGrpSpPr>
      <xdr:grpSpPr bwMode="auto">
        <a:xfrm>
          <a:off x="12183979" y="716681"/>
          <a:ext cx="5941595" cy="898759"/>
          <a:chOff x="26" y="33"/>
          <a:chExt cx="171" cy="61"/>
        </a:xfrm>
      </xdr:grpSpPr>
      <xdr:sp macro="" textlink="">
        <xdr:nvSpPr>
          <xdr:cNvPr id="16" name="AutoShape 20"/>
          <xdr:cNvSpPr>
            <a:spLocks/>
          </xdr:cNvSpPr>
        </xdr:nvSpPr>
        <xdr:spPr bwMode="auto">
          <a:xfrm rot="5400000">
            <a:off x="103" y="-1"/>
            <a:ext cx="18" cy="171"/>
          </a:xfrm>
          <a:prstGeom prst="leftBrace">
            <a:avLst>
              <a:gd name="adj1" fmla="val 79167"/>
              <a:gd name="adj2" fmla="val 5000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" name="Rectangle 21"/>
          <xdr:cNvSpPr>
            <a:spLocks noChangeArrowheads="1"/>
          </xdr:cNvSpPr>
        </xdr:nvSpPr>
        <xdr:spPr bwMode="auto">
          <a:xfrm>
            <a:off x="37" y="33"/>
            <a:ext cx="148" cy="3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5.3 Adjust base year costs to reflect current costs</a:t>
            </a:r>
          </a:p>
        </xdr:txBody>
      </xdr:sp>
    </xdr:grpSp>
    <xdr:clientData/>
  </xdr:twoCellAnchor>
  <xdr:twoCellAnchor>
    <xdr:from>
      <xdr:col>20</xdr:col>
      <xdr:colOff>22860</xdr:colOff>
      <xdr:row>3</xdr:row>
      <xdr:rowOff>99060</xdr:rowOff>
    </xdr:from>
    <xdr:to>
      <xdr:col>24</xdr:col>
      <xdr:colOff>0</xdr:colOff>
      <xdr:row>8</xdr:row>
      <xdr:rowOff>91440</xdr:rowOff>
    </xdr:to>
    <xdr:grpSp>
      <xdr:nvGrpSpPr>
        <xdr:cNvPr id="18" name="Group 22"/>
        <xdr:cNvGrpSpPr>
          <a:grpSpLocks/>
        </xdr:cNvGrpSpPr>
      </xdr:nvGrpSpPr>
      <xdr:grpSpPr bwMode="auto">
        <a:xfrm>
          <a:off x="18383049" y="716681"/>
          <a:ext cx="5824488" cy="898759"/>
          <a:chOff x="26" y="33"/>
          <a:chExt cx="171" cy="61"/>
        </a:xfrm>
      </xdr:grpSpPr>
      <xdr:sp macro="" textlink="">
        <xdr:nvSpPr>
          <xdr:cNvPr id="19" name="AutoShape 23"/>
          <xdr:cNvSpPr>
            <a:spLocks/>
          </xdr:cNvSpPr>
        </xdr:nvSpPr>
        <xdr:spPr bwMode="auto">
          <a:xfrm rot="5400000">
            <a:off x="103" y="-1"/>
            <a:ext cx="18" cy="171"/>
          </a:xfrm>
          <a:prstGeom prst="leftBrace">
            <a:avLst>
              <a:gd name="adj1" fmla="val 79167"/>
              <a:gd name="adj2" fmla="val 5000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0" name="Rectangle 24"/>
          <xdr:cNvSpPr>
            <a:spLocks noChangeArrowheads="1"/>
          </xdr:cNvSpPr>
        </xdr:nvSpPr>
        <xdr:spPr bwMode="auto">
          <a:xfrm>
            <a:off x="37" y="33"/>
            <a:ext cx="148" cy="3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8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Next Step</a:t>
            </a:r>
            <a:endParaRPr lang="en-US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Validate cost elements by estimating reasonableness of total $ costs (unit costs * volume purchase)</a:t>
            </a:r>
          </a:p>
        </xdr:txBody>
      </xdr:sp>
    </xdr:grpSp>
    <xdr:clientData/>
  </xdr:twoCellAnchor>
  <xdr:twoCellAnchor>
    <xdr:from>
      <xdr:col>8</xdr:col>
      <xdr:colOff>22860</xdr:colOff>
      <xdr:row>3</xdr:row>
      <xdr:rowOff>99060</xdr:rowOff>
    </xdr:from>
    <xdr:to>
      <xdr:col>9</xdr:col>
      <xdr:colOff>0</xdr:colOff>
      <xdr:row>8</xdr:row>
      <xdr:rowOff>91440</xdr:rowOff>
    </xdr:to>
    <xdr:grpSp>
      <xdr:nvGrpSpPr>
        <xdr:cNvPr id="21" name="Group 25"/>
        <xdr:cNvGrpSpPr>
          <a:grpSpLocks/>
        </xdr:cNvGrpSpPr>
      </xdr:nvGrpSpPr>
      <xdr:grpSpPr bwMode="auto">
        <a:xfrm>
          <a:off x="5597492" y="716681"/>
          <a:ext cx="1565308" cy="898759"/>
          <a:chOff x="26" y="33"/>
          <a:chExt cx="171" cy="61"/>
        </a:xfrm>
      </xdr:grpSpPr>
      <xdr:sp macro="" textlink="">
        <xdr:nvSpPr>
          <xdr:cNvPr id="22" name="AutoShape 26"/>
          <xdr:cNvSpPr>
            <a:spLocks/>
          </xdr:cNvSpPr>
        </xdr:nvSpPr>
        <xdr:spPr bwMode="auto">
          <a:xfrm rot="5400000">
            <a:off x="103" y="-1"/>
            <a:ext cx="18" cy="171"/>
          </a:xfrm>
          <a:prstGeom prst="leftBrace">
            <a:avLst>
              <a:gd name="adj1" fmla="val 79167"/>
              <a:gd name="adj2" fmla="val 5000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" name="Rectangle 27"/>
          <xdr:cNvSpPr>
            <a:spLocks noChangeArrowheads="1"/>
          </xdr:cNvSpPr>
        </xdr:nvSpPr>
        <xdr:spPr bwMode="auto">
          <a:xfrm>
            <a:off x="37" y="33"/>
            <a:ext cx="148" cy="3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 Identify tracking mechanisms</a:t>
            </a:r>
          </a:p>
        </xdr:txBody>
      </xdr:sp>
    </xdr:grpSp>
    <xdr:clientData/>
  </xdr:twoCellAnchor>
  <xdr:twoCellAnchor>
    <xdr:from>
      <xdr:col>9</xdr:col>
      <xdr:colOff>99060</xdr:colOff>
      <xdr:row>7</xdr:row>
      <xdr:rowOff>0</xdr:rowOff>
    </xdr:from>
    <xdr:to>
      <xdr:col>12</xdr:col>
      <xdr:colOff>175260</xdr:colOff>
      <xdr:row>8</xdr:row>
      <xdr:rowOff>99060</xdr:rowOff>
    </xdr:to>
    <xdr:sp macro="" textlink="">
      <xdr:nvSpPr>
        <xdr:cNvPr id="24" name="AutoShape 29"/>
        <xdr:cNvSpPr>
          <a:spLocks/>
        </xdr:cNvSpPr>
      </xdr:nvSpPr>
      <xdr:spPr bwMode="auto">
        <a:xfrm rot="5400000">
          <a:off x="8305800" y="289560"/>
          <a:ext cx="266700" cy="2369820"/>
        </a:xfrm>
        <a:prstGeom prst="leftBrace">
          <a:avLst>
            <a:gd name="adj1" fmla="val 740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129540</xdr:colOff>
      <xdr:row>3</xdr:row>
      <xdr:rowOff>91440</xdr:rowOff>
    </xdr:from>
    <xdr:to>
      <xdr:col>12</xdr:col>
      <xdr:colOff>76200</xdr:colOff>
      <xdr:row>6</xdr:row>
      <xdr:rowOff>121920</xdr:rowOff>
    </xdr:to>
    <xdr:sp macro="" textlink="">
      <xdr:nvSpPr>
        <xdr:cNvPr id="25" name="Rectangle 30"/>
        <xdr:cNvSpPr>
          <a:spLocks noChangeArrowheads="1"/>
        </xdr:cNvSpPr>
      </xdr:nvSpPr>
      <xdr:spPr bwMode="auto">
        <a:xfrm>
          <a:off x="7490460" y="701040"/>
          <a:ext cx="2034540" cy="594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5.1 Identify changes in Direct Material and Labor and average annual inflation rate between base and current year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3</xdr:row>
      <xdr:rowOff>99060</xdr:rowOff>
    </xdr:from>
    <xdr:to>
      <xdr:col>1</xdr:col>
      <xdr:colOff>1196340</xdr:colOff>
      <xdr:row>8</xdr:row>
      <xdr:rowOff>91440</xdr:rowOff>
    </xdr:to>
    <xdr:grpSp>
      <xdr:nvGrpSpPr>
        <xdr:cNvPr id="11265" name="Group 1"/>
        <xdr:cNvGrpSpPr>
          <a:grpSpLocks/>
        </xdr:cNvGrpSpPr>
      </xdr:nvGrpSpPr>
      <xdr:grpSpPr bwMode="auto">
        <a:xfrm>
          <a:off x="255471" y="716681"/>
          <a:ext cx="1173480" cy="898759"/>
          <a:chOff x="26" y="33"/>
          <a:chExt cx="171" cy="61"/>
        </a:xfrm>
      </xdr:grpSpPr>
      <xdr:sp macro="" textlink="">
        <xdr:nvSpPr>
          <xdr:cNvPr id="11266" name="AutoShape 2"/>
          <xdr:cNvSpPr>
            <a:spLocks/>
          </xdr:cNvSpPr>
        </xdr:nvSpPr>
        <xdr:spPr bwMode="auto">
          <a:xfrm rot="5400000">
            <a:off x="103" y="-1"/>
            <a:ext cx="18" cy="171"/>
          </a:xfrm>
          <a:prstGeom prst="leftBrace">
            <a:avLst>
              <a:gd name="adj1" fmla="val 79167"/>
              <a:gd name="adj2" fmla="val 5000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267" name="Rectangle 3"/>
          <xdr:cNvSpPr>
            <a:spLocks noChangeArrowheads="1"/>
          </xdr:cNvSpPr>
        </xdr:nvSpPr>
        <xdr:spPr bwMode="auto">
          <a:xfrm>
            <a:off x="37" y="33"/>
            <a:ext cx="148" cy="3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1. Select Base Year</a:t>
            </a:r>
          </a:p>
        </xdr:txBody>
      </xdr:sp>
    </xdr:grpSp>
    <xdr:clientData/>
  </xdr:twoCellAnchor>
  <xdr:twoCellAnchor>
    <xdr:from>
      <xdr:col>3</xdr:col>
      <xdr:colOff>7620</xdr:colOff>
      <xdr:row>3</xdr:row>
      <xdr:rowOff>91440</xdr:rowOff>
    </xdr:from>
    <xdr:to>
      <xdr:col>4</xdr:col>
      <xdr:colOff>960120</xdr:colOff>
      <xdr:row>8</xdr:row>
      <xdr:rowOff>91440</xdr:rowOff>
    </xdr:to>
    <xdr:grpSp>
      <xdr:nvGrpSpPr>
        <xdr:cNvPr id="11268" name="Group 4"/>
        <xdr:cNvGrpSpPr>
          <a:grpSpLocks/>
        </xdr:cNvGrpSpPr>
      </xdr:nvGrpSpPr>
      <xdr:grpSpPr bwMode="auto">
        <a:xfrm>
          <a:off x="1659957" y="709061"/>
          <a:ext cx="2248702" cy="906379"/>
          <a:chOff x="26" y="33"/>
          <a:chExt cx="171" cy="61"/>
        </a:xfrm>
      </xdr:grpSpPr>
      <xdr:sp macro="" textlink="">
        <xdr:nvSpPr>
          <xdr:cNvPr id="11269" name="AutoShape 5"/>
          <xdr:cNvSpPr>
            <a:spLocks/>
          </xdr:cNvSpPr>
        </xdr:nvSpPr>
        <xdr:spPr bwMode="auto">
          <a:xfrm rot="5400000">
            <a:off x="103" y="-1"/>
            <a:ext cx="18" cy="171"/>
          </a:xfrm>
          <a:prstGeom prst="leftBrace">
            <a:avLst>
              <a:gd name="adj1" fmla="val 79167"/>
              <a:gd name="adj2" fmla="val 5000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270" name="Rectangle 6"/>
          <xdr:cNvSpPr>
            <a:spLocks noChangeArrowheads="1"/>
          </xdr:cNvSpPr>
        </xdr:nvSpPr>
        <xdr:spPr bwMode="auto">
          <a:xfrm>
            <a:off x="37" y="33"/>
            <a:ext cx="148" cy="3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 Create industry cost profile</a:t>
            </a:r>
          </a:p>
        </xdr:txBody>
      </xdr:sp>
    </xdr:grpSp>
    <xdr:clientData/>
  </xdr:twoCellAnchor>
  <xdr:twoCellAnchor>
    <xdr:from>
      <xdr:col>6</xdr:col>
      <xdr:colOff>22860</xdr:colOff>
      <xdr:row>3</xdr:row>
      <xdr:rowOff>99060</xdr:rowOff>
    </xdr:from>
    <xdr:to>
      <xdr:col>7</xdr:col>
      <xdr:colOff>0</xdr:colOff>
      <xdr:row>8</xdr:row>
      <xdr:rowOff>91440</xdr:rowOff>
    </xdr:to>
    <xdr:grpSp>
      <xdr:nvGrpSpPr>
        <xdr:cNvPr id="11271" name="Group 7"/>
        <xdr:cNvGrpSpPr>
          <a:grpSpLocks/>
        </xdr:cNvGrpSpPr>
      </xdr:nvGrpSpPr>
      <xdr:grpSpPr bwMode="auto">
        <a:xfrm>
          <a:off x="4145681" y="716681"/>
          <a:ext cx="1212382" cy="898759"/>
          <a:chOff x="26" y="33"/>
          <a:chExt cx="171" cy="61"/>
        </a:xfrm>
      </xdr:grpSpPr>
      <xdr:sp macro="" textlink="">
        <xdr:nvSpPr>
          <xdr:cNvPr id="11272" name="AutoShape 8"/>
          <xdr:cNvSpPr>
            <a:spLocks/>
          </xdr:cNvSpPr>
        </xdr:nvSpPr>
        <xdr:spPr bwMode="auto">
          <a:xfrm rot="5400000">
            <a:off x="103" y="-1"/>
            <a:ext cx="18" cy="171"/>
          </a:xfrm>
          <a:prstGeom prst="leftBrace">
            <a:avLst>
              <a:gd name="adj1" fmla="val 79167"/>
              <a:gd name="adj2" fmla="val 5000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273" name="Rectangle 9"/>
          <xdr:cNvSpPr>
            <a:spLocks noChangeArrowheads="1"/>
          </xdr:cNvSpPr>
        </xdr:nvSpPr>
        <xdr:spPr bwMode="auto">
          <a:xfrm>
            <a:off x="37" y="33"/>
            <a:ext cx="148" cy="3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 Break down base year price</a:t>
            </a:r>
          </a:p>
        </xdr:txBody>
      </xdr:sp>
    </xdr:grpSp>
    <xdr:clientData/>
  </xdr:twoCellAnchor>
  <xdr:twoCellAnchor>
    <xdr:from>
      <xdr:col>10</xdr:col>
      <xdr:colOff>129540</xdr:colOff>
      <xdr:row>1</xdr:row>
      <xdr:rowOff>7620</xdr:rowOff>
    </xdr:from>
    <xdr:to>
      <xdr:col>18</xdr:col>
      <xdr:colOff>4183380</xdr:colOff>
      <xdr:row>3</xdr:row>
      <xdr:rowOff>99060</xdr:rowOff>
    </xdr:to>
    <xdr:sp macro="" textlink="">
      <xdr:nvSpPr>
        <xdr:cNvPr id="11276" name="Rectangle 12"/>
        <xdr:cNvSpPr>
          <a:spLocks noChangeArrowheads="1"/>
        </xdr:cNvSpPr>
      </xdr:nvSpPr>
      <xdr:spPr bwMode="auto">
        <a:xfrm>
          <a:off x="7490460" y="228600"/>
          <a:ext cx="10203180" cy="480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5. Adjust costs to current year</a:t>
          </a:r>
        </a:p>
      </xdr:txBody>
    </xdr:sp>
    <xdr:clientData/>
  </xdr:twoCellAnchor>
  <xdr:twoCellAnchor>
    <xdr:from>
      <xdr:col>13</xdr:col>
      <xdr:colOff>22860</xdr:colOff>
      <xdr:row>3</xdr:row>
      <xdr:rowOff>99060</xdr:rowOff>
    </xdr:from>
    <xdr:to>
      <xdr:col>14</xdr:col>
      <xdr:colOff>830580</xdr:colOff>
      <xdr:row>8</xdr:row>
      <xdr:rowOff>91440</xdr:rowOff>
    </xdr:to>
    <xdr:grpSp>
      <xdr:nvGrpSpPr>
        <xdr:cNvPr id="11277" name="Group 13"/>
        <xdr:cNvGrpSpPr>
          <a:grpSpLocks/>
        </xdr:cNvGrpSpPr>
      </xdr:nvGrpSpPr>
      <xdr:grpSpPr bwMode="auto">
        <a:xfrm>
          <a:off x="9688228" y="716681"/>
          <a:ext cx="2267552" cy="898759"/>
          <a:chOff x="26" y="33"/>
          <a:chExt cx="171" cy="61"/>
        </a:xfrm>
      </xdr:grpSpPr>
      <xdr:sp macro="" textlink="">
        <xdr:nvSpPr>
          <xdr:cNvPr id="11278" name="AutoShape 14"/>
          <xdr:cNvSpPr>
            <a:spLocks/>
          </xdr:cNvSpPr>
        </xdr:nvSpPr>
        <xdr:spPr bwMode="auto">
          <a:xfrm rot="5400000">
            <a:off x="103" y="-1"/>
            <a:ext cx="18" cy="171"/>
          </a:xfrm>
          <a:prstGeom prst="leftBrace">
            <a:avLst>
              <a:gd name="adj1" fmla="val 79167"/>
              <a:gd name="adj2" fmla="val 5000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279" name="Rectangle 15"/>
          <xdr:cNvSpPr>
            <a:spLocks noChangeArrowheads="1"/>
          </xdr:cNvSpPr>
        </xdr:nvSpPr>
        <xdr:spPr bwMode="auto">
          <a:xfrm>
            <a:off x="37" y="33"/>
            <a:ext cx="148" cy="3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5.2 Identify fixed portions of overhead costs and current purchase volume</a:t>
            </a:r>
          </a:p>
        </xdr:txBody>
      </xdr:sp>
    </xdr:grpSp>
    <xdr:clientData/>
  </xdr:twoCellAnchor>
  <xdr:twoCellAnchor>
    <xdr:from>
      <xdr:col>16</xdr:col>
      <xdr:colOff>0</xdr:colOff>
      <xdr:row>3</xdr:row>
      <xdr:rowOff>99060</xdr:rowOff>
    </xdr:from>
    <xdr:to>
      <xdr:col>18</xdr:col>
      <xdr:colOff>4610100</xdr:colOff>
      <xdr:row>8</xdr:row>
      <xdr:rowOff>91440</xdr:rowOff>
    </xdr:to>
    <xdr:grpSp>
      <xdr:nvGrpSpPr>
        <xdr:cNvPr id="11283" name="Group 19"/>
        <xdr:cNvGrpSpPr>
          <a:grpSpLocks/>
        </xdr:cNvGrpSpPr>
      </xdr:nvGrpSpPr>
      <xdr:grpSpPr bwMode="auto">
        <a:xfrm>
          <a:off x="12183979" y="716681"/>
          <a:ext cx="5941595" cy="898759"/>
          <a:chOff x="26" y="33"/>
          <a:chExt cx="171" cy="61"/>
        </a:xfrm>
      </xdr:grpSpPr>
      <xdr:sp macro="" textlink="">
        <xdr:nvSpPr>
          <xdr:cNvPr id="11284" name="AutoShape 20"/>
          <xdr:cNvSpPr>
            <a:spLocks/>
          </xdr:cNvSpPr>
        </xdr:nvSpPr>
        <xdr:spPr bwMode="auto">
          <a:xfrm rot="5400000">
            <a:off x="103" y="-1"/>
            <a:ext cx="18" cy="171"/>
          </a:xfrm>
          <a:prstGeom prst="leftBrace">
            <a:avLst>
              <a:gd name="adj1" fmla="val 79167"/>
              <a:gd name="adj2" fmla="val 5000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285" name="Rectangle 21"/>
          <xdr:cNvSpPr>
            <a:spLocks noChangeArrowheads="1"/>
          </xdr:cNvSpPr>
        </xdr:nvSpPr>
        <xdr:spPr bwMode="auto">
          <a:xfrm>
            <a:off x="37" y="33"/>
            <a:ext cx="148" cy="3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5.3 Adjust base year costs to reflect current costs</a:t>
            </a:r>
          </a:p>
        </xdr:txBody>
      </xdr:sp>
    </xdr:grpSp>
    <xdr:clientData/>
  </xdr:twoCellAnchor>
  <xdr:twoCellAnchor>
    <xdr:from>
      <xdr:col>20</xdr:col>
      <xdr:colOff>22860</xdr:colOff>
      <xdr:row>3</xdr:row>
      <xdr:rowOff>99060</xdr:rowOff>
    </xdr:from>
    <xdr:to>
      <xdr:col>24</xdr:col>
      <xdr:colOff>0</xdr:colOff>
      <xdr:row>8</xdr:row>
      <xdr:rowOff>91440</xdr:rowOff>
    </xdr:to>
    <xdr:grpSp>
      <xdr:nvGrpSpPr>
        <xdr:cNvPr id="11286" name="Group 22"/>
        <xdr:cNvGrpSpPr>
          <a:grpSpLocks/>
        </xdr:cNvGrpSpPr>
      </xdr:nvGrpSpPr>
      <xdr:grpSpPr bwMode="auto">
        <a:xfrm>
          <a:off x="18383049" y="716681"/>
          <a:ext cx="5824488" cy="898759"/>
          <a:chOff x="26" y="33"/>
          <a:chExt cx="171" cy="61"/>
        </a:xfrm>
      </xdr:grpSpPr>
      <xdr:sp macro="" textlink="">
        <xdr:nvSpPr>
          <xdr:cNvPr id="11287" name="AutoShape 23"/>
          <xdr:cNvSpPr>
            <a:spLocks/>
          </xdr:cNvSpPr>
        </xdr:nvSpPr>
        <xdr:spPr bwMode="auto">
          <a:xfrm rot="5400000">
            <a:off x="103" y="-1"/>
            <a:ext cx="18" cy="171"/>
          </a:xfrm>
          <a:prstGeom prst="leftBrace">
            <a:avLst>
              <a:gd name="adj1" fmla="val 79167"/>
              <a:gd name="adj2" fmla="val 5000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288" name="Rectangle 24"/>
          <xdr:cNvSpPr>
            <a:spLocks noChangeArrowheads="1"/>
          </xdr:cNvSpPr>
        </xdr:nvSpPr>
        <xdr:spPr bwMode="auto">
          <a:xfrm>
            <a:off x="37" y="33"/>
            <a:ext cx="148" cy="3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8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Next Step</a:t>
            </a:r>
            <a:endParaRPr lang="en-US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Validate cost elements by estimating reasonableness of total $ costs (unit costs * volume purchase)</a:t>
            </a:r>
          </a:p>
        </xdr:txBody>
      </xdr:sp>
    </xdr:grpSp>
    <xdr:clientData/>
  </xdr:twoCellAnchor>
  <xdr:twoCellAnchor>
    <xdr:from>
      <xdr:col>8</xdr:col>
      <xdr:colOff>22860</xdr:colOff>
      <xdr:row>3</xdr:row>
      <xdr:rowOff>99060</xdr:rowOff>
    </xdr:from>
    <xdr:to>
      <xdr:col>8</xdr:col>
      <xdr:colOff>1828800</xdr:colOff>
      <xdr:row>8</xdr:row>
      <xdr:rowOff>91440</xdr:rowOff>
    </xdr:to>
    <xdr:grpSp>
      <xdr:nvGrpSpPr>
        <xdr:cNvPr id="11289" name="Group 25"/>
        <xdr:cNvGrpSpPr>
          <a:grpSpLocks/>
        </xdr:cNvGrpSpPr>
      </xdr:nvGrpSpPr>
      <xdr:grpSpPr bwMode="auto">
        <a:xfrm>
          <a:off x="5597492" y="716681"/>
          <a:ext cx="1562100" cy="898759"/>
          <a:chOff x="26" y="33"/>
          <a:chExt cx="171" cy="61"/>
        </a:xfrm>
      </xdr:grpSpPr>
      <xdr:sp macro="" textlink="">
        <xdr:nvSpPr>
          <xdr:cNvPr id="11290" name="AutoShape 26"/>
          <xdr:cNvSpPr>
            <a:spLocks/>
          </xdr:cNvSpPr>
        </xdr:nvSpPr>
        <xdr:spPr bwMode="auto">
          <a:xfrm rot="5400000">
            <a:off x="103" y="-1"/>
            <a:ext cx="18" cy="171"/>
          </a:xfrm>
          <a:prstGeom prst="leftBrace">
            <a:avLst>
              <a:gd name="adj1" fmla="val 79167"/>
              <a:gd name="adj2" fmla="val 5000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291" name="Rectangle 27"/>
          <xdr:cNvSpPr>
            <a:spLocks noChangeArrowheads="1"/>
          </xdr:cNvSpPr>
        </xdr:nvSpPr>
        <xdr:spPr bwMode="auto">
          <a:xfrm>
            <a:off x="37" y="33"/>
            <a:ext cx="148" cy="3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 Identify tracking mechanisms</a:t>
            </a:r>
          </a:p>
        </xdr:txBody>
      </xdr:sp>
    </xdr:grpSp>
    <xdr:clientData/>
  </xdr:twoCellAnchor>
  <xdr:twoCellAnchor>
    <xdr:from>
      <xdr:col>9</xdr:col>
      <xdr:colOff>99060</xdr:colOff>
      <xdr:row>7</xdr:row>
      <xdr:rowOff>0</xdr:rowOff>
    </xdr:from>
    <xdr:to>
      <xdr:col>12</xdr:col>
      <xdr:colOff>175260</xdr:colOff>
      <xdr:row>8</xdr:row>
      <xdr:rowOff>99060</xdr:rowOff>
    </xdr:to>
    <xdr:sp macro="" textlink="">
      <xdr:nvSpPr>
        <xdr:cNvPr id="11293" name="AutoShape 29"/>
        <xdr:cNvSpPr>
          <a:spLocks/>
        </xdr:cNvSpPr>
      </xdr:nvSpPr>
      <xdr:spPr bwMode="auto">
        <a:xfrm rot="5400000">
          <a:off x="8305800" y="289560"/>
          <a:ext cx="266700" cy="2369820"/>
        </a:xfrm>
        <a:prstGeom prst="leftBrace">
          <a:avLst>
            <a:gd name="adj1" fmla="val 740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129540</xdr:colOff>
      <xdr:row>3</xdr:row>
      <xdr:rowOff>91440</xdr:rowOff>
    </xdr:from>
    <xdr:to>
      <xdr:col>12</xdr:col>
      <xdr:colOff>76200</xdr:colOff>
      <xdr:row>6</xdr:row>
      <xdr:rowOff>121920</xdr:rowOff>
    </xdr:to>
    <xdr:sp macro="" textlink="">
      <xdr:nvSpPr>
        <xdr:cNvPr id="11294" name="Rectangle 30"/>
        <xdr:cNvSpPr>
          <a:spLocks noChangeArrowheads="1"/>
        </xdr:cNvSpPr>
      </xdr:nvSpPr>
      <xdr:spPr bwMode="auto">
        <a:xfrm>
          <a:off x="7490460" y="701040"/>
          <a:ext cx="2034540" cy="594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5.1 Identify changes in Direct Material and Labor and average annual inflation rate between base and current year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abSelected="1" zoomScale="95" workbookViewId="0">
      <pane xSplit="4" topLeftCell="E1" activePane="topRight" state="frozen"/>
      <selection pane="topRight"/>
    </sheetView>
  </sheetViews>
  <sheetFormatPr defaultRowHeight="13.2" x14ac:dyDescent="0.25"/>
  <cols>
    <col min="1" max="1" width="3.44140625" customWidth="1"/>
    <col min="2" max="2" width="17.5546875" customWidth="1"/>
    <col min="3" max="3" width="3.109375" customWidth="1"/>
    <col min="4" max="4" width="22.44140625" customWidth="1"/>
    <col min="5" max="5" width="10.44140625" customWidth="1"/>
    <col min="6" max="6" width="3.109375" customWidth="1"/>
    <col min="7" max="7" width="18" customWidth="1"/>
    <col min="8" max="8" width="3.109375" customWidth="1"/>
    <col min="9" max="9" width="23.109375" style="3" customWidth="1"/>
    <col min="10" max="10" width="3" style="3" customWidth="1"/>
    <col min="11" max="11" width="24.33203125" style="3" customWidth="1"/>
    <col min="12" max="12" width="6.109375" style="3" customWidth="1"/>
    <col min="13" max="13" width="3" style="3" customWidth="1"/>
    <col min="14" max="14" width="21.33203125" style="3" customWidth="1"/>
    <col min="15" max="15" width="12.44140625" style="3" bestFit="1" customWidth="1"/>
    <col min="16" max="16" width="3" style="3" customWidth="1"/>
    <col min="17" max="17" width="15" style="3" customWidth="1"/>
    <col min="18" max="18" width="4.44140625" customWidth="1"/>
    <col min="19" max="19" width="67.44140625" bestFit="1" customWidth="1"/>
    <col min="20" max="20" width="3.109375" customWidth="1"/>
    <col min="21" max="22" width="13.44140625" customWidth="1"/>
    <col min="23" max="23" width="3" customWidth="1"/>
    <col min="24" max="24" width="55.33203125" customWidth="1"/>
  </cols>
  <sheetData>
    <row r="1" spans="1:24" s="1" customFormat="1" ht="17.399999999999999" x14ac:dyDescent="0.3">
      <c r="B1" s="30" t="s">
        <v>25</v>
      </c>
    </row>
    <row r="2" spans="1:24" s="1" customFormat="1" ht="17.399999999999999" x14ac:dyDescent="0.3">
      <c r="A2" s="30"/>
    </row>
    <row r="3" spans="1:24" x14ac:dyDescent="0.25">
      <c r="A3" s="2"/>
    </row>
    <row r="4" spans="1:24" x14ac:dyDescent="0.25">
      <c r="A4" s="2"/>
    </row>
    <row r="5" spans="1:24" x14ac:dyDescent="0.25">
      <c r="A5" s="2"/>
    </row>
    <row r="6" spans="1:24" ht="18" customHeight="1" x14ac:dyDescent="0.25">
      <c r="A6" s="2"/>
      <c r="B6" s="4"/>
      <c r="C6" s="4"/>
      <c r="D6" s="4"/>
    </row>
    <row r="7" spans="1:24" x14ac:dyDescent="0.25">
      <c r="A7" s="2"/>
      <c r="B7" s="4"/>
      <c r="C7" s="4"/>
      <c r="D7" s="4"/>
    </row>
    <row r="8" spans="1:24" x14ac:dyDescent="0.25">
      <c r="A8" s="2"/>
    </row>
    <row r="9" spans="1:24" x14ac:dyDescent="0.25">
      <c r="G9" s="5"/>
      <c r="H9" s="5"/>
      <c r="I9" s="5"/>
      <c r="J9" s="5"/>
      <c r="K9" s="5"/>
      <c r="L9" s="5"/>
      <c r="M9" s="5"/>
      <c r="N9" s="5"/>
    </row>
    <row r="10" spans="1:24" x14ac:dyDescent="0.25">
      <c r="B10" t="s">
        <v>11</v>
      </c>
      <c r="G10" s="5"/>
      <c r="H10" s="5"/>
      <c r="I10" s="6"/>
      <c r="J10" s="6"/>
      <c r="K10" s="26" t="s">
        <v>21</v>
      </c>
      <c r="L10" s="74">
        <v>2015</v>
      </c>
      <c r="M10" s="6"/>
      <c r="N10" s="6" t="s">
        <v>16</v>
      </c>
      <c r="O10" s="32"/>
    </row>
    <row r="11" spans="1:24" x14ac:dyDescent="0.25">
      <c r="B11" s="74">
        <v>2014</v>
      </c>
      <c r="C11" s="7"/>
      <c r="D11" s="7"/>
      <c r="E11" s="39">
        <f>$B$11</f>
        <v>2014</v>
      </c>
      <c r="G11" s="39">
        <f>$B$11</f>
        <v>2014</v>
      </c>
      <c r="H11" s="74"/>
      <c r="I11" s="74"/>
      <c r="J11" s="74"/>
      <c r="K11" s="8"/>
      <c r="L11" s="8"/>
      <c r="M11" s="74"/>
      <c r="N11" s="74"/>
      <c r="O11" s="7"/>
      <c r="P11" s="7"/>
      <c r="Q11" s="2">
        <f>L10</f>
        <v>2015</v>
      </c>
      <c r="R11" s="10"/>
      <c r="S11" s="7" t="s">
        <v>22</v>
      </c>
      <c r="U11" s="75" t="s">
        <v>20</v>
      </c>
      <c r="V11" s="75"/>
      <c r="X11" s="7" t="s">
        <v>28</v>
      </c>
    </row>
    <row r="12" spans="1:24" x14ac:dyDescent="0.25">
      <c r="G12" s="74"/>
      <c r="H12" s="5"/>
      <c r="I12" s="74"/>
      <c r="J12" s="74"/>
      <c r="K12" s="74"/>
      <c r="L12" s="74"/>
      <c r="M12" s="74"/>
      <c r="N12" s="74"/>
      <c r="Q12" s="74"/>
      <c r="U12" s="74">
        <f>B11</f>
        <v>2014</v>
      </c>
      <c r="V12" s="74">
        <f>L10</f>
        <v>2015</v>
      </c>
    </row>
    <row r="13" spans="1:24" x14ac:dyDescent="0.25">
      <c r="B13" t="s">
        <v>9</v>
      </c>
      <c r="C13" s="2"/>
      <c r="D13" s="42" t="s">
        <v>0</v>
      </c>
      <c r="E13" s="43"/>
      <c r="F13" s="44"/>
      <c r="G13" s="45">
        <f t="shared" ref="G13:G18" si="0">E13*G$19</f>
        <v>0</v>
      </c>
      <c r="H13" s="46"/>
      <c r="I13" s="47"/>
      <c r="J13" s="48"/>
      <c r="K13" s="49"/>
      <c r="L13" s="49"/>
      <c r="M13" s="48"/>
      <c r="N13" s="48"/>
      <c r="O13" s="50"/>
      <c r="P13" s="50"/>
      <c r="Q13" s="45">
        <f>G13*(1+K13)</f>
        <v>0</v>
      </c>
      <c r="R13" s="44"/>
      <c r="S13" s="51" t="s">
        <v>26</v>
      </c>
      <c r="T13" s="44"/>
      <c r="U13" s="45">
        <f>G13*$B$17</f>
        <v>0</v>
      </c>
      <c r="V13" s="45">
        <f>Q13*$O$10</f>
        <v>0</v>
      </c>
      <c r="W13" s="44"/>
      <c r="X13" s="44"/>
    </row>
    <row r="14" spans="1:24" x14ac:dyDescent="0.25">
      <c r="B14" s="31"/>
      <c r="C14" s="2"/>
      <c r="D14" s="35" t="s">
        <v>1</v>
      </c>
      <c r="E14" s="33"/>
      <c r="G14" s="15">
        <f t="shared" si="0"/>
        <v>0</v>
      </c>
      <c r="H14" s="12"/>
      <c r="I14" s="13"/>
      <c r="J14" s="14"/>
      <c r="K14" s="40"/>
      <c r="L14" s="40"/>
      <c r="M14" s="14"/>
      <c r="N14" s="14"/>
      <c r="Q14" s="15">
        <f>G14*(1+K14)</f>
        <v>0</v>
      </c>
      <c r="S14" s="11" t="s">
        <v>27</v>
      </c>
      <c r="U14" s="15">
        <f t="shared" ref="U14:U19" si="1">G14*$B$17</f>
        <v>0</v>
      </c>
      <c r="V14" s="15">
        <f t="shared" ref="V14:V19" si="2">Q14*$O$10</f>
        <v>0</v>
      </c>
    </row>
    <row r="15" spans="1:24" ht="13.8" thickBot="1" x14ac:dyDescent="0.3">
      <c r="C15" s="16"/>
      <c r="D15" s="52" t="s">
        <v>2</v>
      </c>
      <c r="E15" s="53"/>
      <c r="F15" s="44"/>
      <c r="G15" s="54">
        <f t="shared" si="0"/>
        <v>0</v>
      </c>
      <c r="H15" s="55"/>
      <c r="I15" s="56"/>
      <c r="J15" s="57"/>
      <c r="K15" s="58"/>
      <c r="L15" s="59"/>
      <c r="M15" s="57"/>
      <c r="N15" s="60">
        <v>0.8</v>
      </c>
      <c r="O15" s="50" t="s">
        <v>3</v>
      </c>
      <c r="P15" s="61"/>
      <c r="Q15" s="54" t="e">
        <f>G15*N15*(1+K15)^($L$10-$B$11)*$B$17/$O$10+G15*(1-N15)*(1+K15)^($L$10-$B$11)</f>
        <v>#DIV/0!</v>
      </c>
      <c r="R15" s="44"/>
      <c r="S15" s="51" t="s">
        <v>23</v>
      </c>
      <c r="T15" s="44"/>
      <c r="U15" s="54">
        <f t="shared" si="1"/>
        <v>0</v>
      </c>
      <c r="V15" s="54" t="e">
        <f t="shared" si="2"/>
        <v>#DIV/0!</v>
      </c>
      <c r="W15" s="44"/>
      <c r="X15" s="44"/>
    </row>
    <row r="16" spans="1:24" x14ac:dyDescent="0.25">
      <c r="B16" t="s">
        <v>10</v>
      </c>
      <c r="C16" s="21"/>
      <c r="D16" s="37" t="s">
        <v>15</v>
      </c>
      <c r="E16" s="33"/>
      <c r="G16" s="15">
        <f t="shared" si="0"/>
        <v>0</v>
      </c>
      <c r="H16" s="17"/>
      <c r="I16" s="13"/>
      <c r="J16" s="22"/>
      <c r="K16" s="13"/>
      <c r="L16" s="13"/>
      <c r="M16" s="22"/>
      <c r="Q16" s="15" t="e">
        <f>SUM(Q13:Q15)</f>
        <v>#DIV/0!</v>
      </c>
      <c r="S16" s="11" t="s">
        <v>4</v>
      </c>
      <c r="U16" s="15">
        <f t="shared" si="1"/>
        <v>0</v>
      </c>
      <c r="V16" s="15" t="e">
        <f t="shared" si="2"/>
        <v>#DIV/0!</v>
      </c>
    </row>
    <row r="17" spans="2:24" x14ac:dyDescent="0.25">
      <c r="B17" s="32"/>
      <c r="C17" s="23"/>
      <c r="D17" s="62" t="s">
        <v>5</v>
      </c>
      <c r="E17" s="63"/>
      <c r="F17" s="64"/>
      <c r="G17" s="65">
        <f t="shared" si="0"/>
        <v>0</v>
      </c>
      <c r="H17" s="55"/>
      <c r="I17" s="59"/>
      <c r="J17" s="57"/>
      <c r="K17" s="66"/>
      <c r="L17" s="59"/>
      <c r="M17" s="57"/>
      <c r="N17" s="67">
        <v>0.95</v>
      </c>
      <c r="O17" s="50" t="s">
        <v>3</v>
      </c>
      <c r="P17" s="61"/>
      <c r="Q17" s="45" t="e">
        <f>G17*N17*(1+K17)^($L$10-$B$11)*$B$17/$O$10+G17*(1-N17)*(1+K17)^($L$10-$B$11)</f>
        <v>#DIV/0!</v>
      </c>
      <c r="R17" s="68"/>
      <c r="S17" s="51" t="s">
        <v>24</v>
      </c>
      <c r="T17" s="44"/>
      <c r="U17" s="65">
        <f t="shared" si="1"/>
        <v>0</v>
      </c>
      <c r="V17" s="65" t="e">
        <f t="shared" si="2"/>
        <v>#DIV/0!</v>
      </c>
      <c r="W17" s="44"/>
      <c r="X17" s="44"/>
    </row>
    <row r="18" spans="2:24" ht="13.8" thickBot="1" x14ac:dyDescent="0.3">
      <c r="C18" s="23"/>
      <c r="D18" s="36" t="s">
        <v>6</v>
      </c>
      <c r="E18" s="34"/>
      <c r="G18" s="20">
        <f t="shared" si="0"/>
        <v>0</v>
      </c>
      <c r="H18" s="17"/>
      <c r="I18" s="18"/>
      <c r="J18" s="19"/>
      <c r="K18" s="18"/>
      <c r="L18" s="38"/>
      <c r="M18" s="19"/>
      <c r="N18" s="25"/>
      <c r="Q18" s="20">
        <f>G18</f>
        <v>0</v>
      </c>
      <c r="R18" s="24"/>
      <c r="S18" s="11" t="s">
        <v>7</v>
      </c>
      <c r="U18" s="20">
        <f t="shared" si="1"/>
        <v>0</v>
      </c>
      <c r="V18" s="20">
        <f t="shared" si="2"/>
        <v>0</v>
      </c>
    </row>
    <row r="19" spans="2:24" x14ac:dyDescent="0.25">
      <c r="C19" s="21"/>
      <c r="D19" s="69" t="s">
        <v>8</v>
      </c>
      <c r="E19" s="43">
        <v>1</v>
      </c>
      <c r="F19" s="44"/>
      <c r="G19" s="70">
        <f>B14</f>
        <v>0</v>
      </c>
      <c r="H19" s="71"/>
      <c r="I19" s="72"/>
      <c r="J19" s="73"/>
      <c r="K19" s="72"/>
      <c r="L19" s="72"/>
      <c r="M19" s="73"/>
      <c r="N19" s="72"/>
      <c r="O19" s="50"/>
      <c r="P19" s="50"/>
      <c r="Q19" s="45" t="e">
        <f>SUM(Q16:Q18)</f>
        <v>#DIV/0!</v>
      </c>
      <c r="R19" s="73"/>
      <c r="S19" s="51" t="s">
        <v>4</v>
      </c>
      <c r="T19" s="44"/>
      <c r="U19" s="45">
        <f t="shared" si="1"/>
        <v>0</v>
      </c>
      <c r="V19" s="45" t="e">
        <f t="shared" si="2"/>
        <v>#DIV/0!</v>
      </c>
      <c r="W19" s="44"/>
      <c r="X19" s="44"/>
    </row>
    <row r="20" spans="2:24" x14ac:dyDescent="0.25">
      <c r="X20" s="41"/>
    </row>
    <row r="22" spans="2:24" x14ac:dyDescent="0.25">
      <c r="G22" s="26"/>
      <c r="H22" s="26"/>
      <c r="R22" s="27"/>
    </row>
    <row r="23" spans="2:24" x14ac:dyDescent="0.25">
      <c r="G23" s="26"/>
      <c r="H23" s="26"/>
      <c r="O23" s="28"/>
      <c r="P23" s="28"/>
    </row>
    <row r="24" spans="2:24" x14ac:dyDescent="0.25">
      <c r="G24" s="26"/>
      <c r="H24" s="26"/>
      <c r="I24" s="29"/>
      <c r="J24" s="29"/>
      <c r="K24" s="29"/>
      <c r="L24" s="29"/>
      <c r="M24" s="29"/>
      <c r="N24" s="29"/>
    </row>
  </sheetData>
  <mergeCells count="1">
    <mergeCell ref="U11:V11"/>
  </mergeCells>
  <pageMargins left="0.75" right="0.75" top="1" bottom="1" header="0.5" footer="0.5"/>
  <pageSetup orientation="portrait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zoomScale="95" workbookViewId="0">
      <pane xSplit="4" topLeftCell="E1" activePane="topRight" state="frozen"/>
      <selection pane="topRight"/>
    </sheetView>
  </sheetViews>
  <sheetFormatPr defaultRowHeight="13.2" x14ac:dyDescent="0.25"/>
  <cols>
    <col min="1" max="1" width="3.44140625" customWidth="1"/>
    <col min="2" max="2" width="17.5546875" customWidth="1"/>
    <col min="3" max="3" width="3.109375" customWidth="1"/>
    <col min="4" max="4" width="22.44140625" customWidth="1"/>
    <col min="5" max="5" width="10.44140625" customWidth="1"/>
    <col min="6" max="6" width="3.109375" customWidth="1"/>
    <col min="7" max="7" width="18" customWidth="1"/>
    <col min="8" max="8" width="3.109375" customWidth="1"/>
    <col min="9" max="9" width="23.109375" style="3" customWidth="1"/>
    <col min="10" max="10" width="3" style="3" customWidth="1"/>
    <col min="11" max="11" width="24.33203125" style="3" customWidth="1"/>
    <col min="12" max="12" width="6.109375" style="3" customWidth="1"/>
    <col min="13" max="13" width="3" style="3" customWidth="1"/>
    <col min="14" max="14" width="21.33203125" style="3" customWidth="1"/>
    <col min="15" max="15" width="12.44140625" style="3" bestFit="1" customWidth="1"/>
    <col min="16" max="16" width="3" style="3" customWidth="1"/>
    <col min="17" max="17" width="15" style="3" customWidth="1"/>
    <col min="18" max="18" width="4.44140625" customWidth="1"/>
    <col min="19" max="19" width="67.44140625" bestFit="1" customWidth="1"/>
    <col min="20" max="20" width="3.109375" customWidth="1"/>
    <col min="21" max="22" width="13.44140625" customWidth="1"/>
    <col min="23" max="23" width="3" customWidth="1"/>
    <col min="24" max="24" width="55.33203125" customWidth="1"/>
  </cols>
  <sheetData>
    <row r="1" spans="1:24" s="1" customFormat="1" ht="17.399999999999999" x14ac:dyDescent="0.3">
      <c r="B1" s="30" t="s">
        <v>25</v>
      </c>
    </row>
    <row r="2" spans="1:24" s="1" customFormat="1" ht="17.399999999999999" x14ac:dyDescent="0.3">
      <c r="A2" s="30"/>
    </row>
    <row r="3" spans="1:24" x14ac:dyDescent="0.25">
      <c r="A3" s="2"/>
    </row>
    <row r="4" spans="1:24" x14ac:dyDescent="0.25">
      <c r="A4" s="2"/>
    </row>
    <row r="5" spans="1:24" x14ac:dyDescent="0.25">
      <c r="A5" s="2"/>
    </row>
    <row r="6" spans="1:24" ht="18" customHeight="1" x14ac:dyDescent="0.25">
      <c r="A6" s="2"/>
      <c r="B6" s="4"/>
      <c r="C6" s="4"/>
      <c r="D6" s="4"/>
    </row>
    <row r="7" spans="1:24" x14ac:dyDescent="0.25">
      <c r="A7" s="2"/>
      <c r="B7" s="4"/>
      <c r="C7" s="4"/>
      <c r="D7" s="4"/>
    </row>
    <row r="8" spans="1:24" x14ac:dyDescent="0.25">
      <c r="A8" s="2"/>
    </row>
    <row r="9" spans="1:24" x14ac:dyDescent="0.25">
      <c r="G9" s="5"/>
      <c r="H9" s="5"/>
      <c r="I9" s="5"/>
      <c r="J9" s="5"/>
      <c r="K9" s="5"/>
      <c r="L9" s="5"/>
      <c r="M9" s="5"/>
      <c r="N9" s="5"/>
    </row>
    <row r="10" spans="1:24" x14ac:dyDescent="0.25">
      <c r="B10" t="s">
        <v>11</v>
      </c>
      <c r="G10" s="5"/>
      <c r="H10" s="5"/>
      <c r="I10" s="6"/>
      <c r="J10" s="6"/>
      <c r="K10" s="26" t="s">
        <v>21</v>
      </c>
      <c r="L10" s="9">
        <v>2015</v>
      </c>
      <c r="M10" s="6"/>
      <c r="N10" s="6" t="s">
        <v>16</v>
      </c>
      <c r="O10" s="32">
        <v>2000</v>
      </c>
    </row>
    <row r="11" spans="1:24" x14ac:dyDescent="0.25">
      <c r="B11" s="9">
        <v>2014</v>
      </c>
      <c r="C11" s="7"/>
      <c r="D11" s="7"/>
      <c r="E11" s="39">
        <f>$B$11</f>
        <v>2014</v>
      </c>
      <c r="G11" s="39">
        <f>$B$11</f>
        <v>2014</v>
      </c>
      <c r="H11" s="9"/>
      <c r="I11" s="9"/>
      <c r="J11" s="9"/>
      <c r="K11" s="8"/>
      <c r="L11" s="8"/>
      <c r="M11" s="9"/>
      <c r="N11" s="9"/>
      <c r="O11" s="7"/>
      <c r="P11" s="7"/>
      <c r="Q11" s="2">
        <f>L10</f>
        <v>2015</v>
      </c>
      <c r="R11" s="10"/>
      <c r="S11" s="7" t="s">
        <v>22</v>
      </c>
      <c r="U11" s="75" t="s">
        <v>20</v>
      </c>
      <c r="V11" s="75"/>
      <c r="X11" s="7" t="s">
        <v>28</v>
      </c>
    </row>
    <row r="12" spans="1:24" x14ac:dyDescent="0.25">
      <c r="G12" s="9"/>
      <c r="H12" s="5"/>
      <c r="I12" s="9"/>
      <c r="J12" s="9"/>
      <c r="K12" s="9"/>
      <c r="L12" s="9"/>
      <c r="M12" s="9"/>
      <c r="N12" s="9"/>
      <c r="Q12" s="9"/>
      <c r="U12" s="9">
        <f>B11</f>
        <v>2014</v>
      </c>
      <c r="V12" s="9">
        <f>L10</f>
        <v>2015</v>
      </c>
    </row>
    <row r="13" spans="1:24" x14ac:dyDescent="0.25">
      <c r="B13" t="s">
        <v>9</v>
      </c>
      <c r="C13" s="2"/>
      <c r="D13" s="42" t="s">
        <v>0</v>
      </c>
      <c r="E13" s="43">
        <v>0.43234513644919598</v>
      </c>
      <c r="F13" s="44"/>
      <c r="G13" s="45">
        <f t="shared" ref="G13:G18" si="0">E13*G$19</f>
        <v>21617.2568224598</v>
      </c>
      <c r="H13" s="46"/>
      <c r="I13" s="47" t="s">
        <v>12</v>
      </c>
      <c r="J13" s="48"/>
      <c r="K13" s="49">
        <v>0.15070285693671467</v>
      </c>
      <c r="L13" s="49"/>
      <c r="M13" s="48"/>
      <c r="N13" s="48"/>
      <c r="O13" s="50"/>
      <c r="P13" s="50"/>
      <c r="Q13" s="45">
        <f>G13*(1+K13)</f>
        <v>24875.039184739177</v>
      </c>
      <c r="R13" s="44"/>
      <c r="S13" s="51" t="s">
        <v>26</v>
      </c>
      <c r="T13" s="44"/>
      <c r="U13" s="45">
        <f>G13*$B$17</f>
        <v>21617256.822459798</v>
      </c>
      <c r="V13" s="45">
        <f>Q13*$O$10</f>
        <v>49750078.369478352</v>
      </c>
      <c r="W13" s="44"/>
      <c r="X13" s="44"/>
    </row>
    <row r="14" spans="1:24" x14ac:dyDescent="0.25">
      <c r="B14" s="31">
        <v>50000</v>
      </c>
      <c r="C14" s="2"/>
      <c r="D14" s="35" t="s">
        <v>1</v>
      </c>
      <c r="E14" s="33">
        <v>7.987254389736953E-2</v>
      </c>
      <c r="G14" s="15">
        <f t="shared" si="0"/>
        <v>3993.6271948684766</v>
      </c>
      <c r="H14" s="12"/>
      <c r="I14" s="13" t="s">
        <v>13</v>
      </c>
      <c r="J14" s="14"/>
      <c r="K14" s="40">
        <v>4.0012809415264083E-2</v>
      </c>
      <c r="L14" s="40"/>
      <c r="M14" s="14"/>
      <c r="N14" s="14"/>
      <c r="Q14" s="15">
        <f>G14*(1+K14)</f>
        <v>4153.4234386923645</v>
      </c>
      <c r="S14" s="11" t="s">
        <v>27</v>
      </c>
      <c r="U14" s="15">
        <f t="shared" ref="U14:U19" si="1">G14*$B$17</f>
        <v>3993627.1948684766</v>
      </c>
      <c r="V14" s="15">
        <f t="shared" ref="V14:V19" si="2">Q14*$O$10</f>
        <v>8306846.8773847288</v>
      </c>
    </row>
    <row r="15" spans="1:24" ht="13.8" thickBot="1" x14ac:dyDescent="0.3">
      <c r="C15" s="16"/>
      <c r="D15" s="52" t="s">
        <v>2</v>
      </c>
      <c r="E15" s="53">
        <v>0.15871297348185948</v>
      </c>
      <c r="F15" s="44"/>
      <c r="G15" s="54">
        <f t="shared" si="0"/>
        <v>7935.648674092974</v>
      </c>
      <c r="H15" s="55"/>
      <c r="I15" s="56" t="s">
        <v>14</v>
      </c>
      <c r="J15" s="57"/>
      <c r="K15" s="58">
        <v>0.03</v>
      </c>
      <c r="L15" s="59"/>
      <c r="M15" s="57"/>
      <c r="N15" s="60">
        <v>0.8</v>
      </c>
      <c r="O15" s="50" t="s">
        <v>3</v>
      </c>
      <c r="P15" s="61"/>
      <c r="Q15" s="54">
        <f>G15*N15*(1+K15)^($L$10-$B$11)*$B$17/$O$10+G15*(1-N15)*(1+K15)^($L$10-$B$11)</f>
        <v>4904.2308805894572</v>
      </c>
      <c r="R15" s="44"/>
      <c r="S15" s="51" t="s">
        <v>23</v>
      </c>
      <c r="T15" s="44"/>
      <c r="U15" s="54">
        <f t="shared" si="1"/>
        <v>7935648.6740929736</v>
      </c>
      <c r="V15" s="54">
        <f t="shared" si="2"/>
        <v>9808461.7611789145</v>
      </c>
      <c r="W15" s="44"/>
      <c r="X15" s="44" t="s">
        <v>17</v>
      </c>
    </row>
    <row r="16" spans="1:24" x14ac:dyDescent="0.25">
      <c r="B16" t="s">
        <v>10</v>
      </c>
      <c r="C16" s="21"/>
      <c r="D16" s="37" t="s">
        <v>15</v>
      </c>
      <c r="E16" s="33">
        <v>0.67093065382842498</v>
      </c>
      <c r="G16" s="15">
        <f t="shared" si="0"/>
        <v>33546.532691421249</v>
      </c>
      <c r="H16" s="17"/>
      <c r="I16" s="13"/>
      <c r="J16" s="22"/>
      <c r="K16" s="13"/>
      <c r="L16" s="13"/>
      <c r="M16" s="22"/>
      <c r="Q16" s="15">
        <f>SUM(Q13:Q15)</f>
        <v>33932.693504020994</v>
      </c>
      <c r="S16" s="11" t="s">
        <v>4</v>
      </c>
      <c r="U16" s="15">
        <f t="shared" si="1"/>
        <v>33546532.691421248</v>
      </c>
      <c r="V16" s="15">
        <f t="shared" si="2"/>
        <v>67865387.008041993</v>
      </c>
    </row>
    <row r="17" spans="2:24" x14ac:dyDescent="0.25">
      <c r="B17" s="32">
        <v>1000</v>
      </c>
      <c r="C17" s="23"/>
      <c r="D17" s="62" t="s">
        <v>5</v>
      </c>
      <c r="E17" s="63">
        <v>0.26788929205312006</v>
      </c>
      <c r="F17" s="64"/>
      <c r="G17" s="65">
        <f t="shared" si="0"/>
        <v>13394.464602656004</v>
      </c>
      <c r="H17" s="55"/>
      <c r="I17" s="59" t="s">
        <v>14</v>
      </c>
      <c r="J17" s="57"/>
      <c r="K17" s="66">
        <v>0.03</v>
      </c>
      <c r="L17" s="59"/>
      <c r="M17" s="57"/>
      <c r="N17" s="67">
        <v>0.95</v>
      </c>
      <c r="O17" s="50" t="s">
        <v>3</v>
      </c>
      <c r="P17" s="61"/>
      <c r="Q17" s="45">
        <f>G17*N17*(1+K17)^($L$10-$B$11)*$B$17/$O$10+G17*(1-N17)*(1+K17)^($L$10-$B$11)</f>
        <v>7243.0567338862347</v>
      </c>
      <c r="R17" s="68"/>
      <c r="S17" s="51" t="s">
        <v>24</v>
      </c>
      <c r="T17" s="44"/>
      <c r="U17" s="65">
        <f t="shared" si="1"/>
        <v>13394464.602656003</v>
      </c>
      <c r="V17" s="65">
        <f t="shared" si="2"/>
        <v>14486113.467772469</v>
      </c>
      <c r="W17" s="44"/>
      <c r="X17" s="44" t="s">
        <v>18</v>
      </c>
    </row>
    <row r="18" spans="2:24" ht="13.8" thickBot="1" x14ac:dyDescent="0.3">
      <c r="C18" s="23"/>
      <c r="D18" s="36" t="s">
        <v>6</v>
      </c>
      <c r="E18" s="34">
        <v>6.1180054118454931E-2</v>
      </c>
      <c r="G18" s="20">
        <f t="shared" si="0"/>
        <v>3059.0027059227464</v>
      </c>
      <c r="H18" s="17"/>
      <c r="I18" s="18"/>
      <c r="J18" s="19"/>
      <c r="K18" s="18"/>
      <c r="L18" s="38"/>
      <c r="M18" s="19"/>
      <c r="N18" s="25"/>
      <c r="Q18" s="20">
        <f>G18</f>
        <v>3059.0027059227464</v>
      </c>
      <c r="R18" s="24"/>
      <c r="S18" s="11" t="s">
        <v>7</v>
      </c>
      <c r="U18" s="20">
        <f t="shared" si="1"/>
        <v>3059002.7059227466</v>
      </c>
      <c r="V18" s="20">
        <f t="shared" si="2"/>
        <v>6118005.4118454931</v>
      </c>
      <c r="X18" t="s">
        <v>19</v>
      </c>
    </row>
    <row r="19" spans="2:24" x14ac:dyDescent="0.25">
      <c r="C19" s="21"/>
      <c r="D19" s="69" t="s">
        <v>8</v>
      </c>
      <c r="E19" s="43">
        <v>1</v>
      </c>
      <c r="F19" s="44"/>
      <c r="G19" s="70">
        <f>B14</f>
        <v>50000</v>
      </c>
      <c r="H19" s="71"/>
      <c r="I19" s="72"/>
      <c r="J19" s="73"/>
      <c r="K19" s="72"/>
      <c r="L19" s="72"/>
      <c r="M19" s="73"/>
      <c r="N19" s="72"/>
      <c r="O19" s="50"/>
      <c r="P19" s="50"/>
      <c r="Q19" s="45">
        <f>SUM(Q16:Q18)</f>
        <v>44234.752943829968</v>
      </c>
      <c r="R19" s="73"/>
      <c r="S19" s="51" t="s">
        <v>4</v>
      </c>
      <c r="T19" s="44"/>
      <c r="U19" s="45">
        <f t="shared" si="1"/>
        <v>50000000</v>
      </c>
      <c r="V19" s="45">
        <f t="shared" si="2"/>
        <v>88469505.887659937</v>
      </c>
      <c r="W19" s="44"/>
      <c r="X19" s="44"/>
    </row>
    <row r="20" spans="2:24" x14ac:dyDescent="0.25">
      <c r="X20" s="41"/>
    </row>
    <row r="22" spans="2:24" x14ac:dyDescent="0.25">
      <c r="G22" s="26"/>
      <c r="H22" s="26"/>
      <c r="R22" s="27"/>
    </row>
    <row r="23" spans="2:24" x14ac:dyDescent="0.25">
      <c r="G23" s="26"/>
      <c r="H23" s="26"/>
      <c r="O23" s="28"/>
      <c r="P23" s="28"/>
    </row>
    <row r="24" spans="2:24" x14ac:dyDescent="0.25">
      <c r="G24" s="26"/>
      <c r="H24" s="26"/>
      <c r="I24" s="29"/>
      <c r="J24" s="29"/>
      <c r="K24" s="29"/>
      <c r="L24" s="29"/>
      <c r="M24" s="29"/>
      <c r="N24" s="29"/>
    </row>
  </sheetData>
  <mergeCells count="1">
    <mergeCell ref="U11:V11"/>
  </mergeCells>
  <phoneticPr fontId="2" type="noConversion"/>
  <pageMargins left="0.75" right="0.75" top="1" bottom="1" header="0.5" footer="0.5"/>
  <pageSetup orientation="portrait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Discipline template</vt:lpstr>
      <vt:lpstr>Price Discipline example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2015-04-14T11:23:58Z</dcterms:created>
  <dcterms:modified xsi:type="dcterms:W3CDTF">2015-04-14T11:38:16Z</dcterms:modified>
</cp:coreProperties>
</file>